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1">'2'!$A$1:$H$35</definedName>
    <definedName name="_xlnm.Print_Area" localSheetId="2">'3'!$A$1:$J$80</definedName>
    <definedName name="_xlnm.Print_Area" localSheetId="3">'4'!$A$1:$I$137</definedName>
  </definedNames>
  <calcPr fullCalcOnLoad="1"/>
</workbook>
</file>

<file path=xl/sharedStrings.xml><?xml version="1.0" encoding="utf-8"?>
<sst xmlns="http://schemas.openxmlformats.org/spreadsheetml/2006/main" count="495" uniqueCount="165">
  <si>
    <t>Сведения о составе и значениях целевых показателей муниципаьной программы</t>
  </si>
  <si>
    <t>№ п/п</t>
  </si>
  <si>
    <t>Наименование целевого показателя</t>
  </si>
  <si>
    <t>Значения целевых показателей</t>
  </si>
  <si>
    <t>отчет</t>
  </si>
  <si>
    <t>оценка</t>
  </si>
  <si>
    <t>прогноз</t>
  </si>
  <si>
    <t>Расходы местного бюджета, тысяч рублей</t>
  </si>
  <si>
    <t>всего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</si>
  <si>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</si>
  <si>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Источник финансирования</t>
  </si>
  <si>
    <t>Оценка расходов, тысяч рублей</t>
  </si>
  <si>
    <t>бюджет муниципального образования</t>
  </si>
  <si>
    <t>иные источники</t>
  </si>
  <si>
    <t>Ед. изм.</t>
  </si>
  <si>
    <t>2020 год</t>
  </si>
  <si>
    <t>2019 год</t>
  </si>
  <si>
    <t>2021 год</t>
  </si>
  <si>
    <t>2022 год</t>
  </si>
  <si>
    <t>2023 год</t>
  </si>
  <si>
    <t>2024 год</t>
  </si>
  <si>
    <t>2017 год</t>
  </si>
  <si>
    <t>2018 год</t>
  </si>
  <si>
    <t>Наименование мероприятия</t>
  </si>
  <si>
    <t>2019 г</t>
  </si>
  <si>
    <t>2020 г</t>
  </si>
  <si>
    <t>2021 г</t>
  </si>
  <si>
    <t>2022 г</t>
  </si>
  <si>
    <t>2023 г</t>
  </si>
  <si>
    <t>2024 г</t>
  </si>
  <si>
    <r>
      <rPr>
        <sz val="11"/>
        <color indexed="8"/>
        <rFont val="Times New Roman"/>
        <family val="1"/>
      </rPr>
      <t xml:space="preserve">Наименование муниципаьной программы: </t>
    </r>
    <r>
      <rPr>
        <b/>
        <sz val="11"/>
        <color indexed="8"/>
        <rFont val="Times New Roman"/>
        <family val="1"/>
      </rPr>
      <t>"Развитие экономики, малого и среднего предпринимательства в Турочакском районе на 2019-2024 годы"</t>
    </r>
  </si>
  <si>
    <t>1.1.</t>
  </si>
  <si>
    <t>2.1.</t>
  </si>
  <si>
    <t xml:space="preserve">Перечень программных мероприятий и ресурсное обеспечение реализации муниципальной программы за счет средств местного бюджета </t>
  </si>
  <si>
    <t>2.2.</t>
  </si>
  <si>
    <t>2.3.</t>
  </si>
  <si>
    <t>2.4.</t>
  </si>
  <si>
    <t>3.1.</t>
  </si>
  <si>
    <t>3.2.</t>
  </si>
  <si>
    <t>4.1.</t>
  </si>
  <si>
    <t>1.2.</t>
  </si>
  <si>
    <t>1.3.</t>
  </si>
  <si>
    <t>1.4.</t>
  </si>
  <si>
    <t>1.5.</t>
  </si>
  <si>
    <t>Прогноз сводных показателей муниципальных заданий на оказание муниципальных услуг (выполнение работ) муниципальными учреждениями Турочакского района в рамках муниципальной программы</t>
  </si>
  <si>
    <r>
      <rPr>
        <sz val="11"/>
        <color indexed="8"/>
        <rFont val="Times New Roman"/>
        <family val="1"/>
      </rPr>
      <t>Администратор муниципальной программы</t>
    </r>
    <r>
      <rPr>
        <b/>
        <sz val="11"/>
        <color indexed="8"/>
        <rFont val="Times New Roman"/>
        <family val="1"/>
      </rPr>
      <t xml:space="preserve">: Отдел образования Администрации муниципального образования «Турочакский район» </t>
    </r>
  </si>
  <si>
    <r>
      <rPr>
        <sz val="11"/>
        <color indexed="8"/>
        <rFont val="Times New Roman"/>
        <family val="1"/>
      </rPr>
      <t xml:space="preserve">Наименование муниципаьной программы: </t>
    </r>
    <r>
      <rPr>
        <b/>
        <sz val="11"/>
        <color indexed="8"/>
        <rFont val="Times New Roman"/>
        <family val="1"/>
      </rPr>
      <t>"Развитие образования в Турочакском районе на 2019-2024 годы"</t>
    </r>
  </si>
  <si>
    <t>Задача 1. Развитие системы общего и дошкольного образования</t>
  </si>
  <si>
    <t>Ликвидация очередности на зачисление детей в дошкольные образовательные учреждения, в возрасте от 2-х месяцев до 3-х лет и от 3 до 7 лет</t>
  </si>
  <si>
    <t>Реализация основных образовательных программ дошкольного образования с учетом требований стандартов дошкольного образования</t>
  </si>
  <si>
    <t>Реализация основных образовательных программ дошкольного образования с учетом требований стандартов дошкольного образования в частных детских садах (детский центр дополнительного времяпрепровождения дошкольников «Счастливое детство»</t>
  </si>
  <si>
    <t>Компенсация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</si>
  <si>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Повышение уровня квалификации персонала, оказывающего муниципальную услугу, согласно установленным требованиям</t>
  </si>
  <si>
    <t xml:space="preserve">Задача 2. Создание условий для развития системы предоставления качественного общедоступного и бесплатного общего образования </t>
  </si>
  <si>
    <t>Обеспечение обучения всех школьников в соответствии с  ФГОС</t>
  </si>
  <si>
    <t>Ведение оценки деятельности организаций общего образования на основе показателей их деятельности</t>
  </si>
  <si>
    <t>Повышение уровня квалификации педагогов, согласно установленным требованиям</t>
  </si>
  <si>
    <r>
      <rPr>
        <sz val="12"/>
        <color indexed="8"/>
        <rFont val="Times New Roman"/>
        <family val="1"/>
      </rPr>
      <t xml:space="preserve">Наименование муниципаьной программы: </t>
    </r>
    <r>
      <rPr>
        <b/>
        <sz val="12"/>
        <color indexed="8"/>
        <rFont val="Times New Roman"/>
        <family val="1"/>
      </rPr>
      <t>"Развитие образования в Турочакском районе на 2019-2024 годы"</t>
    </r>
  </si>
  <si>
    <r>
      <rPr>
        <sz val="12"/>
        <color indexed="8"/>
        <rFont val="Times New Roman"/>
        <family val="1"/>
      </rPr>
      <t>Администратор муниципальной программы</t>
    </r>
    <r>
      <rPr>
        <b/>
        <sz val="12"/>
        <color indexed="8"/>
        <rFont val="Times New Roman"/>
        <family val="1"/>
      </rPr>
      <t xml:space="preserve">: Отдел образования Администрации муниципального образования «Турочакский район» </t>
    </r>
  </si>
  <si>
    <r>
      <t xml:space="preserve">Сосполниель: </t>
    </r>
    <r>
      <rPr>
        <b/>
        <sz val="12"/>
        <color indexed="8"/>
        <rFont val="Times New Roman"/>
        <family val="1"/>
      </rPr>
      <t xml:space="preserve">АУ ДОД «Детский оздоровительно-образовательный центр «Лебедь», Муниципальные учреждения образования
</t>
    </r>
  </si>
  <si>
    <t>Задача 3. Развитие системы дополнительного образования детей</t>
  </si>
  <si>
    <t>Задача 4. Создание условий для развития, поддержки и оздоровления детей</t>
  </si>
  <si>
    <t xml:space="preserve">Предоставления дополнительного образования детей на муниципальном уровне </t>
  </si>
  <si>
    <t xml:space="preserve">Предоставление дополнительного образования детей  спортивного, музыкального, художественно-эстетического направления на муниципальном уровне республиканского бюджета) </t>
  </si>
  <si>
    <t>Организация предоставления оздоровления детей в летний период в АУ ДОЦ "Лебедь"</t>
  </si>
  <si>
    <t>Обеспечение организации и проведения внешкольных мероприятий "Безопасное колесо", "Школа безопасности"</t>
  </si>
  <si>
    <t>4.2.</t>
  </si>
  <si>
    <t>средства, планируемые к привлечению из бюджета РА</t>
  </si>
  <si>
    <t>средства, планируемые к привлечению из ФБ</t>
  </si>
  <si>
    <t xml:space="preserve">Всего </t>
  </si>
  <si>
    <t>р/б</t>
  </si>
  <si>
    <t>м/б</t>
  </si>
  <si>
    <t>общее образование</t>
  </si>
  <si>
    <t>доп образование</t>
  </si>
  <si>
    <t>Всего</t>
  </si>
  <si>
    <t>2.5.</t>
  </si>
  <si>
    <t>Финансовое обеспечение деятельности отдела образования Администрации муниципального образования "Турочакский район"</t>
  </si>
  <si>
    <t>Материально-техническое обеспечение деятельности отдела образования Администрации муниципального образования "Турочакский район"</t>
  </si>
  <si>
    <t>Муниципальная программа " Развитие  образования Турочакского района"</t>
  </si>
  <si>
    <t>МОУ "Турочакская СОШ"</t>
  </si>
  <si>
    <t>1.1</t>
  </si>
  <si>
    <t>"Развитие дошкольного и общего оборазования в Турочакском районе</t>
  </si>
  <si>
    <t>охват детей от 3 до 7 лет образовательными программами дошкольного образования</t>
  </si>
  <si>
    <t>%</t>
  </si>
  <si>
    <t>Доля выпускников муниципальных общеобразовательных учреждений,сдавших ЕГЭ</t>
  </si>
  <si>
    <t>Доля выпускников муниципальных общеобразовательных учреждений,прошедших ГИА за курс основной школы</t>
  </si>
  <si>
    <t>Соответствие муниципальных учреждений санитарным нормам и требованиям</t>
  </si>
  <si>
    <t>Нормативные затраты на  оказание единицы муниципальной услуги</t>
  </si>
  <si>
    <t>руб.</t>
  </si>
  <si>
    <t>2</t>
  </si>
  <si>
    <t>МОУ "Кебезенская СОШ"</t>
  </si>
  <si>
    <t>2.1</t>
  </si>
  <si>
    <t>3</t>
  </si>
  <si>
    <t>МОУ "Иогачская СОШ"</t>
  </si>
  <si>
    <t>3.1</t>
  </si>
  <si>
    <t>4</t>
  </si>
  <si>
    <t>МОУ "Бийкинская СОШ"</t>
  </si>
  <si>
    <t>4.1</t>
  </si>
  <si>
    <t>общее образование-161 235,0 дошкольное образование- 68 381,00</t>
  </si>
  <si>
    <t>5</t>
  </si>
  <si>
    <t>моу "Дмитриевская СОШ"</t>
  </si>
  <si>
    <t>5.1</t>
  </si>
  <si>
    <t>общее образование-124 736,00 дошкольное образование- 32 590,00</t>
  </si>
  <si>
    <t>6</t>
  </si>
  <si>
    <t>МОУ "Тондошенская ООШ"</t>
  </si>
  <si>
    <t>6.1</t>
  </si>
  <si>
    <t>общее образование-119 976,00 дошкольное образование- 98 105,00</t>
  </si>
  <si>
    <t>7</t>
  </si>
  <si>
    <t>МДОУ "Родничок"</t>
  </si>
  <si>
    <t>7.1</t>
  </si>
  <si>
    <t>8</t>
  </si>
  <si>
    <t>МДОУ "Берёзка"</t>
  </si>
  <si>
    <t>8.1</t>
  </si>
  <si>
    <t>Итого по услуге (работе)</t>
  </si>
  <si>
    <t>9</t>
  </si>
  <si>
    <t>МОУ ДО "Турочакский ЦДТ"</t>
  </si>
  <si>
    <t>9.1</t>
  </si>
  <si>
    <t>Развитие дополнительного образования в Турочакском районе</t>
  </si>
  <si>
    <t>Удельный вес численности обучающихся по программам дополнительного образования</t>
  </si>
  <si>
    <t>Удельный вес численности обучающихся по программам дополнительного образования, участвующих в олимпиадах и конкурсах различного уровня в общей численности обучающихся</t>
  </si>
  <si>
    <t>численность детей, занимающихся в  в образовательных учреждениях дополнительного образования МО</t>
  </si>
  <si>
    <t>чел.</t>
  </si>
  <si>
    <t>Количество детей оздоровленных в летний период на территории МО и за его пределами</t>
  </si>
  <si>
    <t>10</t>
  </si>
  <si>
    <t>МОУ ДО "Турочакская ДЮСШ"</t>
  </si>
  <si>
    <t>10.1</t>
  </si>
  <si>
    <t>11</t>
  </si>
  <si>
    <t>МОУ ДОЦ "Лебедь"</t>
  </si>
  <si>
    <t>Наименование муниципальной услуги (работы)*</t>
  </si>
  <si>
    <t>Показатель, характеризующий объем
муниципальной услуги (работы)*</t>
  </si>
  <si>
    <t>Объем субсидии на финансовое обеспечение выполнения муниципального задания 
(тыс. рублей)</t>
  </si>
  <si>
    <t>Наименование* показателя</t>
  </si>
  <si>
    <t>Ед. изм.*</t>
  </si>
  <si>
    <t>Значение</t>
  </si>
  <si>
    <t xml:space="preserve">Приложение № 3                                                                                              к муниципальной программе "Развитие образования в Турочакском районе на 2019-2024 годы" </t>
  </si>
  <si>
    <t>Доля выпускников муниципальных общеобразовательных учреждений, прошедших ГИА за курс основной школы</t>
  </si>
  <si>
    <t>Доля выпускников муниципальных общеобразовательных учреждений, сдавших ЕГЭ</t>
  </si>
  <si>
    <t>Количество детей, оздоровленных в летний период на территории МО и за его пределами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</si>
  <si>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</si>
  <si>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</si>
  <si>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</si>
  <si>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</si>
  <si>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Задача 1. Развитие системы  дошкольного образования</t>
  </si>
  <si>
    <t>Охват детей в возрасте 5 до18 лет, имеющих право на получение дополнительного образования в рамках системы персонифицированного финансирования</t>
  </si>
  <si>
    <r>
      <t>Приложение № 1                                                    к муниципальной программе                      "Развитие образования в Турочакском районе на 2019-2024 годы"  (</t>
    </r>
    <r>
      <rPr>
        <sz val="11"/>
        <color indexed="10"/>
        <rFont val="Times New Roman"/>
        <family val="1"/>
      </rPr>
      <t>(в редакции постановления от 16 мая 2019 года № 380; в редакции постановления от 27 июня 2019 года № 506; в редакции постановления от 25 августа 2020 года № 466; в редакции постановления от 04 сентября 2020 года № 505; в редакции постановления от 25 сентября 2020 года № 571; в редакции постановления от 15 декабря 2020 года № 785; в редакции постановления от 18 декабря 2020 года № 790; в редакции постановления от 22 декабря 2020 года № 815; в редакции постановления от 21 января 2021 года №52)</t>
    </r>
  </si>
  <si>
    <t>Приложение № 2                                                        к муниципальной программе "Развитие образования в Турочакском районе на 2019-2024 годы" (в редакции постановления от 16 мая 2019 года № 380; в редакции постановления от 27 июня 2019 года № 506; в редакции постановления от 25 августа 2020 года № 466; в редакции постановления от 04 сентября 2020 года № 505; в редакции постановления от 25 сентября 2020 года № 571; в редакции постановления от 15 декабря 2020 года № 785; в редакции постановления от 18 декабря 2020 года № 790; в редакции постановления от 22 декабря 2020 года № 815; в редакции постановления от 21 января 2021 года №52)</t>
  </si>
  <si>
    <t>Приложение № 4                                                    к муниципальной программе                      "Развитие образования в Турочакском районе на 2019-2024 годы" (в редакции постановления от 16 мая 2019 года № 380; в редакции постановления от 27 июня 2019 года № 506; в редакции постановления от 25 августа 2020 года № 466; в редакции постановления от 04 сентября 2020 года № 505; в редакции постановления от 25 сентября 2020 года № 571; в редакции постановления от 15 декабря 2020 года № 785; в редакции постановления от 18 декабря 2020 года № 790; в редакции постановления от 22 декабря 2020 года № 815; в редакции постановления от 21 января 2021 года №52)</t>
  </si>
  <si>
    <t>3.3.</t>
  </si>
  <si>
    <t>Обеспечение финансирования модели персонифицированного финансирования дополнительного оброрзования детей.</t>
  </si>
  <si>
    <t>Задача 6. Создание условий для занятия физической культурой и спортом</t>
  </si>
  <si>
    <t>6.1.</t>
  </si>
  <si>
    <t>Количество общеобразовательных учреждений, расположенных в сельской местности, в которых проведены реконструкции (капитальный ремонт) зданий общеобразовательных учреждений, обновлена маериально-техническая база для занятий физической культурой и спортом.</t>
  </si>
  <si>
    <t>ед.</t>
  </si>
  <si>
    <t>Охват бесплатным горячим питанием учащихся, получающих начальное общее образование в общеобразовательных организациях</t>
  </si>
  <si>
    <t xml:space="preserve">Охват льготным бесплатным горячим питанием учащихся 5-11 классов муниципальных организаций из малообеспеченных семей </t>
  </si>
  <si>
    <t>Доля педагогических работников общеобразовательных организаций, получающих ежемесячное денежное вознаграждение за классное руководство из расчета 5000 рублей в месяц с начислением на эту сумму районного коэффициента и процентной надбавки</t>
  </si>
  <si>
    <t>2.6.</t>
  </si>
  <si>
    <t>Выплата педагогическим работникам общеобразовательных организаций ежемесячного денежного вознаграждения за классное руководство из расчета 5000 рублей в месяц с начислением на эту сумму районного коэффициента и процентной надбавки</t>
  </si>
  <si>
    <t>3.4.</t>
  </si>
  <si>
    <t>Муниципальная программа муниципального образования "Турочакский район" субсидии на софинансирование расходных обязательств, возникающие при реализации мероприятий, направленных на оплату педагогических работников муниципальных образовательных организаций дополнительного образования детей в Республике Алтай</t>
  </si>
  <si>
    <t>1.6.</t>
  </si>
  <si>
    <t>Завершение строительства, укомплектование средствами обучения и воспитания, мягким инвентарем образовательных организаций</t>
  </si>
  <si>
    <t>Обновление материально-технической базы для занятия физической культуры и спортом.</t>
  </si>
  <si>
    <t>2.7.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</si>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</sst>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"/>
    <numFmt numFmtId="179" formatCode="0.0000"/>
    <numFmt numFmtId="180" formatCode="0.000"/>
    <numFmt numFmtId="181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50" fillId="6" borderId="10" xfId="0" applyFont="1" applyFill="1" applyBorder="1" applyAlignment="1">
      <alignment horizontal="center" vertical="center"/>
    </xf>
    <xf numFmtId="0" fontId="50" fillId="6" borderId="0" xfId="0" applyFont="1" applyFill="1" applyAlignment="1">
      <alignment/>
    </xf>
    <xf numFmtId="0" fontId="50" fillId="6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50" fillId="6" borderId="11" xfId="0" applyFont="1" applyFill="1" applyBorder="1" applyAlignment="1">
      <alignment/>
    </xf>
    <xf numFmtId="0" fontId="50" fillId="6" borderId="10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2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Fill="1" applyBorder="1" applyAlignment="1">
      <alignment vertical="top" wrapText="1"/>
    </xf>
    <xf numFmtId="2" fontId="51" fillId="0" borderId="10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176" fontId="52" fillId="2" borderId="10" xfId="0" applyNumberFormat="1" applyFont="1" applyFill="1" applyBorder="1" applyAlignment="1">
      <alignment horizontal="center" vertical="center"/>
    </xf>
    <xf numFmtId="0" fontId="52" fillId="2" borderId="0" xfId="0" applyFont="1" applyFill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justify" vertical="top" wrapText="1"/>
    </xf>
    <xf numFmtId="0" fontId="51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2" fillId="2" borderId="10" xfId="0" applyFont="1" applyFill="1" applyBorder="1" applyAlignment="1">
      <alignment/>
    </xf>
    <xf numFmtId="0" fontId="52" fillId="2" borderId="13" xfId="0" applyFont="1" applyFill="1" applyBorder="1" applyAlignment="1">
      <alignment vertical="center" wrapText="1"/>
    </xf>
    <xf numFmtId="2" fontId="52" fillId="2" borderId="10" xfId="0" applyNumberFormat="1" applyFont="1" applyFill="1" applyBorder="1" applyAlignment="1">
      <alignment horizontal="center" vertical="center"/>
    </xf>
    <xf numFmtId="0" fontId="49" fillId="8" borderId="0" xfId="0" applyFont="1" applyFill="1" applyAlignment="1">
      <alignment/>
    </xf>
    <xf numFmtId="0" fontId="52" fillId="8" borderId="10" xfId="0" applyFont="1" applyFill="1" applyBorder="1" applyAlignment="1">
      <alignment horizontal="left" vertical="center" wrapText="1"/>
    </xf>
    <xf numFmtId="0" fontId="52" fillId="8" borderId="10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vertical="top" wrapText="1"/>
    </xf>
    <xf numFmtId="176" fontId="51" fillId="0" borderId="14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/>
    </xf>
    <xf numFmtId="176" fontId="51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14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/>
    </xf>
    <xf numFmtId="176" fontId="51" fillId="0" borderId="14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0" xfId="0" applyFont="1" applyFill="1" applyAlignment="1">
      <alignment vertical="center" wrapText="1"/>
    </xf>
    <xf numFmtId="176" fontId="51" fillId="0" borderId="0" xfId="0" applyNumberFormat="1" applyFont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176" fontId="54" fillId="34" borderId="10" xfId="0" applyNumberFormat="1" applyFont="1" applyFill="1" applyBorder="1" applyAlignment="1">
      <alignment horizontal="center" vertical="center" wrapText="1"/>
    </xf>
    <xf numFmtId="0" fontId="54" fillId="34" borderId="0" xfId="0" applyFont="1" applyFill="1" applyAlignment="1">
      <alignment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9" fillId="8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9" fillId="2" borderId="10" xfId="0" applyFont="1" applyFill="1" applyBorder="1" applyAlignment="1">
      <alignment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vertical="center" wrapText="1"/>
    </xf>
    <xf numFmtId="176" fontId="49" fillId="2" borderId="10" xfId="0" applyNumberFormat="1" applyFont="1" applyFill="1" applyBorder="1" applyAlignment="1">
      <alignment horizontal="center" vertical="center" wrapText="1"/>
    </xf>
    <xf numFmtId="176" fontId="49" fillId="2" borderId="0" xfId="0" applyNumberFormat="1" applyFont="1" applyFill="1" applyAlignment="1">
      <alignment vertical="center" wrapText="1"/>
    </xf>
    <xf numFmtId="0" fontId="50" fillId="2" borderId="0" xfId="0" applyFont="1" applyFill="1" applyAlignment="1">
      <alignment/>
    </xf>
    <xf numFmtId="0" fontId="49" fillId="2" borderId="0" xfId="0" applyFont="1" applyFill="1" applyAlignment="1">
      <alignment/>
    </xf>
    <xf numFmtId="0" fontId="52" fillId="2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5" fillId="0" borderId="0" xfId="0" applyFont="1" applyAlignment="1">
      <alignment horizontal="center"/>
    </xf>
    <xf numFmtId="0" fontId="55" fillId="0" borderId="16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4" fontId="56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4" fontId="57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2" fontId="51" fillId="0" borderId="0" xfId="0" applyNumberFormat="1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justify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left" vertical="center" wrapText="1"/>
    </xf>
    <xf numFmtId="0" fontId="50" fillId="6" borderId="17" xfId="0" applyFont="1" applyFill="1" applyBorder="1" applyAlignment="1">
      <alignment horizontal="left" vertical="center" wrapText="1"/>
    </xf>
    <xf numFmtId="0" fontId="50" fillId="6" borderId="13" xfId="0" applyFont="1" applyFill="1" applyBorder="1" applyAlignment="1">
      <alignment horizontal="left" vertical="center" wrapText="1"/>
    </xf>
    <xf numFmtId="0" fontId="50" fillId="6" borderId="10" xfId="0" applyFont="1" applyFill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1" fillId="0" borderId="18" xfId="0" applyFont="1" applyBorder="1" applyAlignment="1">
      <alignment horizontal="left" wrapText="1"/>
    </xf>
    <xf numFmtId="0" fontId="51" fillId="0" borderId="18" xfId="0" applyFont="1" applyBorder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/>
    </xf>
    <xf numFmtId="49" fontId="55" fillId="0" borderId="15" xfId="0" applyNumberFormat="1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left" vertical="center"/>
    </xf>
    <xf numFmtId="49" fontId="55" fillId="0" borderId="17" xfId="0" applyNumberFormat="1" applyFont="1" applyFill="1" applyBorder="1" applyAlignment="1">
      <alignment horizontal="left" vertical="center"/>
    </xf>
    <xf numFmtId="0" fontId="56" fillId="0" borderId="17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2" borderId="11" xfId="0" applyFont="1" applyFill="1" applyBorder="1" applyAlignment="1">
      <alignment horizontal="center" vertical="center" wrapText="1"/>
    </xf>
    <xf numFmtId="0" fontId="52" fillId="2" borderId="15" xfId="0" applyFont="1" applyFill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9" fillId="2" borderId="14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178" fontId="52" fillId="2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78" fontId="49" fillId="2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176" fontId="58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/>
    </xf>
    <xf numFmtId="178" fontId="51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180" fontId="50" fillId="34" borderId="10" xfId="0" applyNumberFormat="1" applyFont="1" applyFill="1" applyBorder="1" applyAlignment="1">
      <alignment horizontal="center" vertical="center" wrapText="1"/>
    </xf>
    <xf numFmtId="179" fontId="50" fillId="34" borderId="10" xfId="0" applyNumberFormat="1" applyFont="1" applyFill="1" applyBorder="1" applyAlignment="1">
      <alignment horizontal="center" vertical="center" wrapText="1"/>
    </xf>
    <xf numFmtId="178" fontId="50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22" sqref="G22:K22"/>
    </sheetView>
  </sheetViews>
  <sheetFormatPr defaultColWidth="9.140625" defaultRowHeight="15"/>
  <cols>
    <col min="1" max="1" width="5.8515625" style="1" customWidth="1"/>
    <col min="2" max="2" width="48.421875" style="1" customWidth="1"/>
    <col min="3" max="11" width="9.140625" style="1" customWidth="1"/>
    <col min="12" max="12" width="86.421875" style="1" customWidth="1"/>
    <col min="13" max="16384" width="9.140625" style="1" customWidth="1"/>
  </cols>
  <sheetData>
    <row r="1" spans="8:11" ht="15">
      <c r="H1" s="127" t="s">
        <v>144</v>
      </c>
      <c r="I1" s="127"/>
      <c r="J1" s="127"/>
      <c r="K1" s="127"/>
    </row>
    <row r="3" spans="1:11" ht="15.75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5">
      <c r="A5" s="132" t="s">
        <v>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24.75" customHeight="1">
      <c r="A6" s="133" t="s">
        <v>45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8" spans="1:11" ht="33" customHeight="1">
      <c r="A8" s="135" t="s">
        <v>1</v>
      </c>
      <c r="B8" s="135" t="s">
        <v>2</v>
      </c>
      <c r="C8" s="135" t="s">
        <v>14</v>
      </c>
      <c r="D8" s="128" t="s">
        <v>3</v>
      </c>
      <c r="E8" s="129"/>
      <c r="F8" s="129"/>
      <c r="G8" s="129"/>
      <c r="H8" s="129"/>
      <c r="I8" s="129"/>
      <c r="J8" s="129"/>
      <c r="K8" s="130"/>
    </row>
    <row r="9" spans="1:11" s="4" customFormat="1" ht="15">
      <c r="A9" s="136"/>
      <c r="B9" s="136"/>
      <c r="C9" s="136"/>
      <c r="D9" s="4" t="s">
        <v>21</v>
      </c>
      <c r="E9" s="4" t="s">
        <v>22</v>
      </c>
      <c r="F9" s="3" t="s">
        <v>16</v>
      </c>
      <c r="G9" s="3" t="s">
        <v>15</v>
      </c>
      <c r="H9" s="3" t="s">
        <v>17</v>
      </c>
      <c r="I9" s="3" t="s">
        <v>18</v>
      </c>
      <c r="J9" s="3" t="s">
        <v>19</v>
      </c>
      <c r="K9" s="3" t="s">
        <v>20</v>
      </c>
    </row>
    <row r="10" spans="1:11" s="4" customFormat="1" ht="15">
      <c r="A10" s="137"/>
      <c r="B10" s="137"/>
      <c r="C10" s="137"/>
      <c r="D10" s="3" t="s">
        <v>4</v>
      </c>
      <c r="E10" s="9" t="s">
        <v>5</v>
      </c>
      <c r="F10" s="3" t="s">
        <v>6</v>
      </c>
      <c r="G10" s="3" t="s">
        <v>6</v>
      </c>
      <c r="H10" s="3" t="s">
        <v>6</v>
      </c>
      <c r="I10" s="3" t="s">
        <v>6</v>
      </c>
      <c r="J10" s="3" t="s">
        <v>6</v>
      </c>
      <c r="K10" s="3" t="s">
        <v>6</v>
      </c>
    </row>
    <row r="11" spans="1:11" s="16" customFormat="1" ht="20.25" customHeight="1">
      <c r="A11" s="15">
        <v>1</v>
      </c>
      <c r="B11" s="126" t="s">
        <v>47</v>
      </c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30">
      <c r="A12" s="11" t="s">
        <v>31</v>
      </c>
      <c r="B12" s="14" t="s">
        <v>136</v>
      </c>
      <c r="C12" s="9" t="s">
        <v>83</v>
      </c>
      <c r="D12" s="9">
        <v>100</v>
      </c>
      <c r="E12" s="9">
        <v>100</v>
      </c>
      <c r="F12" s="9">
        <v>100</v>
      </c>
      <c r="G12" s="9">
        <v>100</v>
      </c>
      <c r="H12" s="9">
        <v>100</v>
      </c>
      <c r="I12" s="9">
        <v>100</v>
      </c>
      <c r="J12" s="9">
        <v>100</v>
      </c>
      <c r="K12" s="9">
        <v>100</v>
      </c>
    </row>
    <row r="13" spans="1:11" s="18" customFormat="1" ht="45">
      <c r="A13" s="13" t="s">
        <v>40</v>
      </c>
      <c r="B13" s="109" t="s">
        <v>135</v>
      </c>
      <c r="C13" s="9" t="s">
        <v>83</v>
      </c>
      <c r="D13" s="9">
        <v>83</v>
      </c>
      <c r="E13" s="106">
        <v>83</v>
      </c>
      <c r="F13" s="106">
        <v>83</v>
      </c>
      <c r="G13" s="106">
        <v>83</v>
      </c>
      <c r="H13" s="106">
        <v>83</v>
      </c>
      <c r="I13" s="106">
        <v>83</v>
      </c>
      <c r="J13" s="106">
        <v>83</v>
      </c>
      <c r="K13" s="106">
        <v>83</v>
      </c>
    </row>
    <row r="14" spans="1:11" s="4" customFormat="1" ht="75">
      <c r="A14" s="9" t="s">
        <v>41</v>
      </c>
      <c r="B14" s="14" t="s">
        <v>138</v>
      </c>
      <c r="C14" s="111" t="s">
        <v>83</v>
      </c>
      <c r="D14" s="9">
        <v>60.6</v>
      </c>
      <c r="E14" s="111">
        <v>60.6</v>
      </c>
      <c r="F14" s="111">
        <v>60.6</v>
      </c>
      <c r="G14" s="111">
        <v>60.6</v>
      </c>
      <c r="H14" s="111">
        <v>60.6</v>
      </c>
      <c r="I14" s="111">
        <v>60.6</v>
      </c>
      <c r="J14" s="111">
        <v>60.6</v>
      </c>
      <c r="K14" s="111">
        <v>60.6</v>
      </c>
    </row>
    <row r="15" spans="1:11" s="4" customFormat="1" ht="60">
      <c r="A15" s="108" t="s">
        <v>42</v>
      </c>
      <c r="B15" s="14" t="s">
        <v>140</v>
      </c>
      <c r="C15" s="111" t="s">
        <v>83</v>
      </c>
      <c r="D15" s="108">
        <v>9.3</v>
      </c>
      <c r="E15" s="111">
        <v>9.3</v>
      </c>
      <c r="F15" s="111">
        <v>9.3</v>
      </c>
      <c r="G15" s="111">
        <v>9.3</v>
      </c>
      <c r="H15" s="111">
        <v>9.3</v>
      </c>
      <c r="I15" s="111">
        <v>9.3</v>
      </c>
      <c r="J15" s="111">
        <v>9.3</v>
      </c>
      <c r="K15" s="111">
        <v>9.3</v>
      </c>
    </row>
    <row r="16" spans="1:11" s="16" customFormat="1" ht="22.5" customHeight="1">
      <c r="A16" s="17">
        <v>2</v>
      </c>
      <c r="B16" s="123" t="s">
        <v>53</v>
      </c>
      <c r="C16" s="124"/>
      <c r="D16" s="124"/>
      <c r="E16" s="124"/>
      <c r="F16" s="124"/>
      <c r="G16" s="124"/>
      <c r="H16" s="124"/>
      <c r="I16" s="124"/>
      <c r="J16" s="124"/>
      <c r="K16" s="125"/>
    </row>
    <row r="17" spans="1:11" s="4" customFormat="1" ht="30">
      <c r="A17" s="9" t="s">
        <v>32</v>
      </c>
      <c r="B17" s="14" t="s">
        <v>86</v>
      </c>
      <c r="C17" s="9" t="s">
        <v>83</v>
      </c>
      <c r="D17" s="9">
        <v>100</v>
      </c>
      <c r="E17" s="106">
        <v>100</v>
      </c>
      <c r="F17" s="106">
        <v>100</v>
      </c>
      <c r="G17" s="106">
        <v>100</v>
      </c>
      <c r="H17" s="106">
        <v>100</v>
      </c>
      <c r="I17" s="106">
        <v>100</v>
      </c>
      <c r="J17" s="106">
        <v>100</v>
      </c>
      <c r="K17" s="106">
        <v>100</v>
      </c>
    </row>
    <row r="18" spans="1:11" ht="74.25" customHeight="1">
      <c r="A18" s="11" t="s">
        <v>34</v>
      </c>
      <c r="B18" s="12" t="s">
        <v>141</v>
      </c>
      <c r="C18" s="110" t="s">
        <v>83</v>
      </c>
      <c r="D18" s="9">
        <v>27.1</v>
      </c>
      <c r="E18" s="111">
        <v>27.1</v>
      </c>
      <c r="F18" s="111">
        <v>27.1</v>
      </c>
      <c r="G18" s="111">
        <v>27.1</v>
      </c>
      <c r="H18" s="111">
        <v>27.1</v>
      </c>
      <c r="I18" s="111">
        <v>27.1</v>
      </c>
      <c r="J18" s="111">
        <v>27.1</v>
      </c>
      <c r="K18" s="111">
        <v>27.1</v>
      </c>
    </row>
    <row r="19" spans="1:11" ht="74.25" customHeight="1">
      <c r="A19" s="112" t="s">
        <v>35</v>
      </c>
      <c r="B19" s="113" t="s">
        <v>153</v>
      </c>
      <c r="C19" s="114" t="s">
        <v>83</v>
      </c>
      <c r="D19" s="114">
        <v>0</v>
      </c>
      <c r="E19" s="114">
        <v>0</v>
      </c>
      <c r="F19" s="114">
        <v>0</v>
      </c>
      <c r="G19" s="114">
        <v>100</v>
      </c>
      <c r="H19" s="114">
        <v>100</v>
      </c>
      <c r="I19" s="114">
        <v>100</v>
      </c>
      <c r="J19" s="114">
        <v>100</v>
      </c>
      <c r="K19" s="114">
        <v>100</v>
      </c>
    </row>
    <row r="20" spans="1:11" ht="74.25" customHeight="1">
      <c r="A20" s="112" t="s">
        <v>36</v>
      </c>
      <c r="B20" s="113" t="s">
        <v>154</v>
      </c>
      <c r="C20" s="114" t="s">
        <v>83</v>
      </c>
      <c r="D20" s="114">
        <v>0</v>
      </c>
      <c r="E20" s="114">
        <v>0</v>
      </c>
      <c r="F20" s="114">
        <v>0</v>
      </c>
      <c r="G20" s="114">
        <v>100</v>
      </c>
      <c r="H20" s="114">
        <v>100</v>
      </c>
      <c r="I20" s="114">
        <v>100</v>
      </c>
      <c r="J20" s="114">
        <v>100</v>
      </c>
      <c r="K20" s="114">
        <v>100</v>
      </c>
    </row>
    <row r="21" spans="1:11" ht="110.25">
      <c r="A21" s="112" t="s">
        <v>75</v>
      </c>
      <c r="B21" s="113" t="s">
        <v>155</v>
      </c>
      <c r="C21" s="114" t="s">
        <v>83</v>
      </c>
      <c r="D21" s="114">
        <v>0</v>
      </c>
      <c r="E21" s="114">
        <v>0</v>
      </c>
      <c r="F21" s="114">
        <v>0</v>
      </c>
      <c r="G21" s="114">
        <v>100</v>
      </c>
      <c r="H21" s="114">
        <v>100</v>
      </c>
      <c r="I21" s="114">
        <v>100</v>
      </c>
      <c r="J21" s="114">
        <v>100</v>
      </c>
      <c r="K21" s="114">
        <v>100</v>
      </c>
    </row>
    <row r="22" spans="1:11" ht="31.5">
      <c r="A22" s="112" t="s">
        <v>156</v>
      </c>
      <c r="B22" s="113" t="s">
        <v>162</v>
      </c>
      <c r="C22" s="114" t="s">
        <v>83</v>
      </c>
      <c r="D22" s="220">
        <v>0</v>
      </c>
      <c r="E22" s="220">
        <v>0</v>
      </c>
      <c r="F22" s="220">
        <v>0</v>
      </c>
      <c r="G22" s="114">
        <v>100</v>
      </c>
      <c r="H22" s="114">
        <v>100</v>
      </c>
      <c r="I22" s="114">
        <v>100</v>
      </c>
      <c r="J22" s="114">
        <v>100</v>
      </c>
      <c r="K22" s="114">
        <v>100</v>
      </c>
    </row>
    <row r="23" spans="1:11" s="16" customFormat="1" ht="19.5" customHeight="1">
      <c r="A23" s="15">
        <v>3</v>
      </c>
      <c r="B23" s="16" t="s">
        <v>60</v>
      </c>
      <c r="C23" s="19"/>
      <c r="D23" s="19"/>
      <c r="E23" s="19"/>
      <c r="F23" s="19"/>
      <c r="G23" s="20"/>
      <c r="H23" s="20"/>
      <c r="I23" s="20"/>
      <c r="J23" s="20"/>
      <c r="K23" s="20"/>
    </row>
    <row r="24" spans="1:11" s="8" customFormat="1" ht="44.25" customHeight="1">
      <c r="A24" s="105" t="s">
        <v>37</v>
      </c>
      <c r="B24" s="2" t="s">
        <v>139</v>
      </c>
      <c r="C24" s="110" t="s">
        <v>83</v>
      </c>
      <c r="D24" s="106">
        <v>91</v>
      </c>
      <c r="E24" s="111">
        <v>91</v>
      </c>
      <c r="F24" s="111">
        <v>91</v>
      </c>
      <c r="G24" s="111">
        <v>91</v>
      </c>
      <c r="H24" s="111">
        <v>91</v>
      </c>
      <c r="I24" s="111">
        <v>91</v>
      </c>
      <c r="J24" s="111">
        <v>91</v>
      </c>
      <c r="K24" s="111">
        <v>91</v>
      </c>
    </row>
    <row r="25" spans="1:11" s="8" customFormat="1" ht="69" customHeight="1">
      <c r="A25" s="112" t="s">
        <v>38</v>
      </c>
      <c r="B25" s="115" t="s">
        <v>143</v>
      </c>
      <c r="C25" s="116" t="s">
        <v>83</v>
      </c>
      <c r="D25" s="114">
        <v>0</v>
      </c>
      <c r="E25" s="114">
        <v>0</v>
      </c>
      <c r="F25" s="114">
        <v>25</v>
      </c>
      <c r="G25" s="114">
        <v>50</v>
      </c>
      <c r="H25" s="114">
        <v>75</v>
      </c>
      <c r="I25" s="114">
        <v>75</v>
      </c>
      <c r="J25" s="114">
        <v>75</v>
      </c>
      <c r="K25" s="114">
        <v>75</v>
      </c>
    </row>
    <row r="26" spans="1:11" s="16" customFormat="1" ht="18.75" customHeight="1">
      <c r="A26" s="15">
        <v>4</v>
      </c>
      <c r="B26" s="20" t="s">
        <v>61</v>
      </c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5" customHeight="1">
      <c r="A27" s="11" t="s">
        <v>39</v>
      </c>
      <c r="B27" s="2" t="s">
        <v>137</v>
      </c>
      <c r="C27" s="110" t="s">
        <v>121</v>
      </c>
      <c r="D27" s="9">
        <v>2210</v>
      </c>
      <c r="E27" s="111">
        <v>2210</v>
      </c>
      <c r="F27" s="111">
        <v>2210</v>
      </c>
      <c r="G27" s="111">
        <v>2210</v>
      </c>
      <c r="H27" s="111">
        <v>2210</v>
      </c>
      <c r="I27" s="111">
        <v>2210</v>
      </c>
      <c r="J27" s="111">
        <v>2210</v>
      </c>
      <c r="K27" s="111">
        <v>2210</v>
      </c>
    </row>
    <row r="28" spans="1:11" ht="15">
      <c r="A28" s="15">
        <v>6</v>
      </c>
      <c r="B28" s="20" t="s">
        <v>149</v>
      </c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90">
      <c r="A29" s="119" t="s">
        <v>150</v>
      </c>
      <c r="B29" s="2" t="s">
        <v>151</v>
      </c>
      <c r="C29" s="118" t="s">
        <v>152</v>
      </c>
      <c r="D29" s="120">
        <v>0</v>
      </c>
      <c r="E29" s="120">
        <v>0</v>
      </c>
      <c r="F29" s="120">
        <v>1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</sheetData>
  <sheetProtection/>
  <mergeCells count="10">
    <mergeCell ref="B16:K16"/>
    <mergeCell ref="B11:K11"/>
    <mergeCell ref="H1:K1"/>
    <mergeCell ref="D8:K8"/>
    <mergeCell ref="A3:K3"/>
    <mergeCell ref="A5:K5"/>
    <mergeCell ref="A6:K6"/>
    <mergeCell ref="C8:C10"/>
    <mergeCell ref="B8:B10"/>
    <mergeCell ref="A8:A10"/>
  </mergeCells>
  <printOptions/>
  <pageMargins left="0.7480314960629921" right="0.17" top="0.77" bottom="0.65" header="0.5118110236220472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Normal="90" zoomScaleSheetLayoutView="90" zoomScalePageLayoutView="0" workbookViewId="0" topLeftCell="A1">
      <pane xSplit="2" ySplit="9" topLeftCell="C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11" sqref="H11"/>
    </sheetView>
  </sheetViews>
  <sheetFormatPr defaultColWidth="9.140625" defaultRowHeight="15"/>
  <cols>
    <col min="1" max="1" width="6.7109375" style="21" customWidth="1"/>
    <col min="2" max="2" width="67.140625" style="22" customWidth="1"/>
    <col min="3" max="3" width="24.140625" style="23" customWidth="1"/>
    <col min="4" max="4" width="13.7109375" style="23" customWidth="1"/>
    <col min="5" max="6" width="12.8515625" style="23" bestFit="1" customWidth="1"/>
    <col min="7" max="8" width="12.00390625" style="23" bestFit="1" customWidth="1"/>
    <col min="9" max="16384" width="9.140625" style="22" customWidth="1"/>
  </cols>
  <sheetData>
    <row r="1" spans="4:8" ht="69" customHeight="1">
      <c r="D1" s="24"/>
      <c r="E1" s="142" t="s">
        <v>145</v>
      </c>
      <c r="F1" s="142"/>
      <c r="G1" s="142"/>
      <c r="H1" s="142"/>
    </row>
    <row r="3" spans="1:8" ht="15.75">
      <c r="A3" s="131" t="s">
        <v>33</v>
      </c>
      <c r="B3" s="131"/>
      <c r="C3" s="131"/>
      <c r="D3" s="131"/>
      <c r="E3" s="131"/>
      <c r="F3" s="131"/>
      <c r="G3" s="131"/>
      <c r="H3" s="131"/>
    </row>
    <row r="5" spans="1:8" s="25" customFormat="1" ht="18.75" customHeight="1">
      <c r="A5" s="138" t="s">
        <v>57</v>
      </c>
      <c r="B5" s="139"/>
      <c r="C5" s="139"/>
      <c r="D5" s="139"/>
      <c r="E5" s="139"/>
      <c r="F5" s="139"/>
      <c r="G5" s="139"/>
      <c r="H5" s="139"/>
    </row>
    <row r="6" spans="1:8" s="25" customFormat="1" ht="21.75" customHeight="1">
      <c r="A6" s="138" t="s">
        <v>58</v>
      </c>
      <c r="B6" s="139"/>
      <c r="C6" s="139"/>
      <c r="D6" s="139"/>
      <c r="E6" s="139"/>
      <c r="F6" s="139"/>
      <c r="G6" s="139"/>
      <c r="H6" s="139"/>
    </row>
    <row r="7" spans="1:8" ht="15.75">
      <c r="A7" s="140" t="s">
        <v>59</v>
      </c>
      <c r="B7" s="141"/>
      <c r="C7" s="141"/>
      <c r="D7" s="141"/>
      <c r="E7" s="141"/>
      <c r="F7" s="141"/>
      <c r="G7" s="141"/>
      <c r="H7" s="141"/>
    </row>
    <row r="8" spans="1:8" s="24" customFormat="1" ht="36.75" customHeight="1">
      <c r="A8" s="146" t="s">
        <v>1</v>
      </c>
      <c r="B8" s="146" t="s">
        <v>23</v>
      </c>
      <c r="C8" s="143" t="s">
        <v>7</v>
      </c>
      <c r="D8" s="144"/>
      <c r="E8" s="144"/>
      <c r="F8" s="144"/>
      <c r="G8" s="144"/>
      <c r="H8" s="145"/>
    </row>
    <row r="9" spans="1:8" ht="15.75">
      <c r="A9" s="147"/>
      <c r="B9" s="147"/>
      <c r="C9" s="26" t="s">
        <v>24</v>
      </c>
      <c r="D9" s="26" t="s">
        <v>25</v>
      </c>
      <c r="E9" s="26" t="s">
        <v>26</v>
      </c>
      <c r="F9" s="26" t="s">
        <v>27</v>
      </c>
      <c r="G9" s="26" t="s">
        <v>28</v>
      </c>
      <c r="H9" s="26" t="s">
        <v>29</v>
      </c>
    </row>
    <row r="10" spans="1:8" s="69" customFormat="1" ht="18.75">
      <c r="A10" s="67"/>
      <c r="B10" s="67" t="s">
        <v>8</v>
      </c>
      <c r="C10" s="68">
        <f>C13+C20+C28+C32+C11+C35</f>
        <v>139540.21281000003</v>
      </c>
      <c r="D10" s="68">
        <f>D13+D20+D28+D32+D11+D35</f>
        <v>162993.46465000004</v>
      </c>
      <c r="E10" s="68">
        <f>E13+E20+E28+E32+E11+E35</f>
        <v>170033.5</v>
      </c>
      <c r="F10" s="68">
        <f>F13+F20+F28+F32+F11+F35</f>
        <v>167327.2</v>
      </c>
      <c r="G10" s="68">
        <f>G13+G20+G28+G32+G11+G35</f>
        <v>168706</v>
      </c>
      <c r="H10" s="68">
        <f>H13+H20+H28+H32+H11+H35</f>
        <v>168706</v>
      </c>
    </row>
    <row r="11" spans="1:8" s="84" customFormat="1" ht="30">
      <c r="A11" s="85"/>
      <c r="B11" s="73" t="s">
        <v>76</v>
      </c>
      <c r="C11" s="73">
        <v>7113.2</v>
      </c>
      <c r="D11" s="73">
        <v>7113.2</v>
      </c>
      <c r="E11" s="73">
        <v>7113.2</v>
      </c>
      <c r="F11" s="73">
        <v>7113.2</v>
      </c>
      <c r="G11" s="73">
        <v>7113.2</v>
      </c>
      <c r="H11" s="73">
        <v>7113.2</v>
      </c>
    </row>
    <row r="12" spans="1:8" s="5" customFormat="1" ht="34.5" customHeight="1">
      <c r="A12" s="73"/>
      <c r="B12" s="73" t="s">
        <v>77</v>
      </c>
      <c r="C12" s="73">
        <v>2093.5</v>
      </c>
      <c r="D12" s="73">
        <v>2093.5</v>
      </c>
      <c r="E12" s="73">
        <v>2093.5</v>
      </c>
      <c r="F12" s="73">
        <v>2093.5</v>
      </c>
      <c r="G12" s="73">
        <v>2093.5</v>
      </c>
      <c r="H12" s="73">
        <v>2096.5</v>
      </c>
    </row>
    <row r="13" spans="1:8" s="46" customFormat="1" ht="39.75" customHeight="1">
      <c r="A13" s="72">
        <v>1</v>
      </c>
      <c r="B13" s="47" t="s">
        <v>142</v>
      </c>
      <c r="C13" s="48">
        <f>SUM(C14:C19)</f>
        <v>33115.9</v>
      </c>
      <c r="D13" s="48">
        <f>SUM(D14:D19)</f>
        <v>42522.36465</v>
      </c>
      <c r="E13" s="48">
        <f>SUM(E14:E19)</f>
        <v>33115.9</v>
      </c>
      <c r="F13" s="48">
        <f>SUM(F14:F19)</f>
        <v>33115.9</v>
      </c>
      <c r="G13" s="48">
        <f>SUM(G14:G19)</f>
        <v>33115.9</v>
      </c>
      <c r="H13" s="48">
        <f>SUM(H14:H19)</f>
        <v>33115.9</v>
      </c>
    </row>
    <row r="14" spans="1:8" s="1" customFormat="1" ht="49.5" customHeight="1">
      <c r="A14" s="61" t="s">
        <v>31</v>
      </c>
      <c r="B14" s="29" t="s">
        <v>48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1:8" s="1" customFormat="1" ht="49.5" customHeight="1">
      <c r="A15" s="61" t="s">
        <v>40</v>
      </c>
      <c r="B15" s="29" t="s">
        <v>49</v>
      </c>
      <c r="C15" s="30">
        <v>31698.2</v>
      </c>
      <c r="D15" s="30">
        <v>31698.2</v>
      </c>
      <c r="E15" s="30">
        <v>31698.2</v>
      </c>
      <c r="F15" s="30">
        <v>31698.2</v>
      </c>
      <c r="G15" s="30">
        <v>31698.2</v>
      </c>
      <c r="H15" s="30">
        <v>31698.2</v>
      </c>
    </row>
    <row r="16" spans="1:8" s="1" customFormat="1" ht="66.75" customHeight="1">
      <c r="A16" s="61" t="s">
        <v>41</v>
      </c>
      <c r="B16" s="31" t="s">
        <v>50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</row>
    <row r="17" spans="1:8" s="1" customFormat="1" ht="70.5" customHeight="1">
      <c r="A17" s="61" t="s">
        <v>42</v>
      </c>
      <c r="B17" s="31" t="s">
        <v>51</v>
      </c>
      <c r="C17" s="32">
        <v>1367.7</v>
      </c>
      <c r="D17" s="32">
        <v>1367.7</v>
      </c>
      <c r="E17" s="32">
        <v>1367.7</v>
      </c>
      <c r="F17" s="32">
        <v>1367.7</v>
      </c>
      <c r="G17" s="32">
        <v>1367.7</v>
      </c>
      <c r="H17" s="32">
        <v>1367.7</v>
      </c>
    </row>
    <row r="18" spans="1:8" s="1" customFormat="1" ht="36.75" customHeight="1">
      <c r="A18" s="61" t="s">
        <v>43</v>
      </c>
      <c r="B18" s="33" t="s">
        <v>52</v>
      </c>
      <c r="C18" s="35">
        <v>50</v>
      </c>
      <c r="D18" s="35">
        <v>50</v>
      </c>
      <c r="E18" s="35">
        <v>50</v>
      </c>
      <c r="F18" s="35">
        <v>50</v>
      </c>
      <c r="G18" s="35">
        <v>50</v>
      </c>
      <c r="H18" s="35">
        <v>50</v>
      </c>
    </row>
    <row r="19" spans="1:8" s="1" customFormat="1" ht="36.75" customHeight="1">
      <c r="A19" s="117" t="s">
        <v>160</v>
      </c>
      <c r="B19" s="33" t="s">
        <v>161</v>
      </c>
      <c r="C19" s="35">
        <v>0</v>
      </c>
      <c r="D19" s="219">
        <v>9406.46465</v>
      </c>
      <c r="E19" s="35">
        <v>0</v>
      </c>
      <c r="F19" s="35">
        <v>0</v>
      </c>
      <c r="G19" s="35">
        <v>0</v>
      </c>
      <c r="H19" s="35">
        <v>0</v>
      </c>
    </row>
    <row r="20" spans="1:8" s="37" customFormat="1" ht="55.5" customHeight="1">
      <c r="A20" s="70">
        <v>2</v>
      </c>
      <c r="B20" s="27" t="s">
        <v>53</v>
      </c>
      <c r="C20" s="36">
        <f>SUM(C21:C27)</f>
        <v>83462.7</v>
      </c>
      <c r="D20" s="36">
        <f>SUM(D21:D27)</f>
        <v>97616.90000000001</v>
      </c>
      <c r="E20" s="36">
        <f>SUM(E21:E27)</f>
        <v>114063.39999999998</v>
      </c>
      <c r="F20" s="36">
        <f>SUM(F21:F27)</f>
        <v>111357.09999999999</v>
      </c>
      <c r="G20" s="36">
        <f>SUM(G21:G27)</f>
        <v>112735.9</v>
      </c>
      <c r="H20" s="36">
        <f>SUM(H21:H27)</f>
        <v>112735.9</v>
      </c>
    </row>
    <row r="21" spans="1:8" s="54" customFormat="1" ht="33" customHeight="1">
      <c r="A21" s="28" t="s">
        <v>32</v>
      </c>
      <c r="B21" s="51" t="s">
        <v>54</v>
      </c>
      <c r="C21" s="7">
        <v>83382.7</v>
      </c>
      <c r="D21" s="7">
        <v>83382.7</v>
      </c>
      <c r="E21" s="7">
        <v>83382.7</v>
      </c>
      <c r="F21" s="7">
        <v>83382.7</v>
      </c>
      <c r="G21" s="7">
        <v>83382.7</v>
      </c>
      <c r="H21" s="7">
        <v>83382.7</v>
      </c>
    </row>
    <row r="22" spans="1:8" s="54" customFormat="1" ht="37.5" customHeight="1">
      <c r="A22" s="71" t="s">
        <v>34</v>
      </c>
      <c r="B22" s="55" t="s">
        <v>55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</row>
    <row r="23" spans="1:8" s="1" customFormat="1" ht="34.5" customHeight="1">
      <c r="A23" s="61" t="s">
        <v>35</v>
      </c>
      <c r="B23" s="49" t="str">
        <f>1!B19</f>
        <v>Охват бесплатным горячим питанием учащихся, получающих начальное общее образование в общеобразовательных организациях</v>
      </c>
      <c r="C23" s="50">
        <v>0</v>
      </c>
      <c r="D23" s="50">
        <v>4516.1</v>
      </c>
      <c r="E23" s="50">
        <v>10883.9</v>
      </c>
      <c r="F23" s="50">
        <v>10774</v>
      </c>
      <c r="G23" s="50">
        <v>10031.5</v>
      </c>
      <c r="H23" s="50">
        <v>10031.5</v>
      </c>
    </row>
    <row r="24" spans="1:8" s="1" customFormat="1" ht="37.5" customHeight="1">
      <c r="A24" s="61" t="s">
        <v>36</v>
      </c>
      <c r="B24" s="40" t="str">
        <f>1!B20</f>
        <v>Охват льготным бесплатным горячим питанием учащихся 5-11 классов муниципальных организаций из малообеспеченных семей </v>
      </c>
      <c r="C24" s="32">
        <v>0</v>
      </c>
      <c r="D24" s="32">
        <v>847.1</v>
      </c>
      <c r="E24" s="32">
        <v>2370.4</v>
      </c>
      <c r="F24" s="121">
        <v>2370.4</v>
      </c>
      <c r="G24" s="121">
        <v>2370.4</v>
      </c>
      <c r="H24" s="121">
        <v>2370.4</v>
      </c>
    </row>
    <row r="25" spans="1:8" s="1" customFormat="1" ht="31.5">
      <c r="A25" s="61" t="s">
        <v>75</v>
      </c>
      <c r="B25" s="41" t="s">
        <v>56</v>
      </c>
      <c r="C25" s="35">
        <v>80</v>
      </c>
      <c r="D25" s="35">
        <v>80</v>
      </c>
      <c r="E25" s="35">
        <v>80</v>
      </c>
      <c r="F25" s="35">
        <v>80</v>
      </c>
      <c r="G25" s="35">
        <v>80</v>
      </c>
      <c r="H25" s="35">
        <v>80</v>
      </c>
    </row>
    <row r="26" spans="1:8" s="1" customFormat="1" ht="78.75">
      <c r="A26" s="209" t="s">
        <v>156</v>
      </c>
      <c r="B26" s="210" t="s">
        <v>157</v>
      </c>
      <c r="C26" s="211">
        <v>0</v>
      </c>
      <c r="D26" s="211">
        <v>4974</v>
      </c>
      <c r="E26" s="211">
        <v>14750</v>
      </c>
      <c r="F26" s="211">
        <v>14750</v>
      </c>
      <c r="G26" s="211">
        <v>14750</v>
      </c>
      <c r="H26" s="211">
        <v>14750</v>
      </c>
    </row>
    <row r="27" spans="1:8" s="1" customFormat="1" ht="47.25">
      <c r="A27" s="209" t="s">
        <v>163</v>
      </c>
      <c r="B27" s="210" t="s">
        <v>164</v>
      </c>
      <c r="C27" s="211">
        <v>0</v>
      </c>
      <c r="D27" s="211">
        <v>3817</v>
      </c>
      <c r="E27" s="211">
        <v>2596.4</v>
      </c>
      <c r="F27" s="211">
        <v>0</v>
      </c>
      <c r="G27" s="211">
        <v>2121.3</v>
      </c>
      <c r="H27" s="211">
        <v>2121.3</v>
      </c>
    </row>
    <row r="28" spans="1:8" s="37" customFormat="1" ht="15.75">
      <c r="A28" s="70">
        <v>3</v>
      </c>
      <c r="B28" s="43" t="s">
        <v>60</v>
      </c>
      <c r="C28" s="36">
        <f>SUM(C29:C31)</f>
        <v>13511.3</v>
      </c>
      <c r="D28" s="36">
        <f>SUM(D29:D31)</f>
        <v>13511.3</v>
      </c>
      <c r="E28" s="36">
        <f>SUM(E29:E31)</f>
        <v>13511.3</v>
      </c>
      <c r="F28" s="36">
        <f>SUM(F29:F31)</f>
        <v>13511.3</v>
      </c>
      <c r="G28" s="36">
        <f>SUM(G29:G31)</f>
        <v>13511.3</v>
      </c>
      <c r="H28" s="36">
        <f>SUM(H29:H31)</f>
        <v>13511.3</v>
      </c>
    </row>
    <row r="29" spans="1:8" ht="36" customHeight="1">
      <c r="A29" s="38" t="s">
        <v>37</v>
      </c>
      <c r="B29" s="42" t="s">
        <v>62</v>
      </c>
      <c r="C29" s="32">
        <v>9079.9</v>
      </c>
      <c r="D29" s="121">
        <v>9079.9</v>
      </c>
      <c r="E29" s="121">
        <v>9079.9</v>
      </c>
      <c r="F29" s="121">
        <v>9079.9</v>
      </c>
      <c r="G29" s="121">
        <v>9079.9</v>
      </c>
      <c r="H29" s="121">
        <v>9079.9</v>
      </c>
    </row>
    <row r="30" spans="1:8" ht="62.25" customHeight="1">
      <c r="A30" s="38" t="s">
        <v>38</v>
      </c>
      <c r="B30" s="42" t="s">
        <v>63</v>
      </c>
      <c r="C30" s="34">
        <v>937</v>
      </c>
      <c r="D30" s="34">
        <v>937</v>
      </c>
      <c r="E30" s="34">
        <v>937</v>
      </c>
      <c r="F30" s="34">
        <v>937</v>
      </c>
      <c r="G30" s="34">
        <v>937</v>
      </c>
      <c r="H30" s="34">
        <v>937</v>
      </c>
    </row>
    <row r="31" spans="1:8" ht="62.25" customHeight="1">
      <c r="A31" s="122" t="s">
        <v>147</v>
      </c>
      <c r="B31" s="42" t="s">
        <v>148</v>
      </c>
      <c r="C31" s="34">
        <v>3494.4</v>
      </c>
      <c r="D31" s="34">
        <v>3494.4</v>
      </c>
      <c r="E31" s="34">
        <v>3494.4</v>
      </c>
      <c r="F31" s="34">
        <v>3494.4</v>
      </c>
      <c r="G31" s="34">
        <v>3494.4</v>
      </c>
      <c r="H31" s="34">
        <v>3494.4</v>
      </c>
    </row>
    <row r="32" spans="1:8" s="37" customFormat="1" ht="31.5">
      <c r="A32" s="70">
        <v>4</v>
      </c>
      <c r="B32" s="44" t="s">
        <v>61</v>
      </c>
      <c r="C32" s="45">
        <f>SUM(C33:C34)</f>
        <v>2229.7</v>
      </c>
      <c r="D32" s="45">
        <f>SUM(D33:D34)</f>
        <v>2229.7</v>
      </c>
      <c r="E32" s="45">
        <f>SUM(E33:E34)</f>
        <v>2229.7</v>
      </c>
      <c r="F32" s="45">
        <f>SUM(F33:F34)</f>
        <v>2229.7</v>
      </c>
      <c r="G32" s="45">
        <f>SUM(G33:G34)</f>
        <v>2229.7</v>
      </c>
      <c r="H32" s="45">
        <f>SUM(H33:H34)</f>
        <v>2229.7</v>
      </c>
    </row>
    <row r="33" spans="1:9" ht="40.5" customHeight="1">
      <c r="A33" s="38" t="s">
        <v>39</v>
      </c>
      <c r="B33" s="42" t="s">
        <v>64</v>
      </c>
      <c r="C33" s="34">
        <v>1842.7</v>
      </c>
      <c r="D33" s="34">
        <v>1842.7</v>
      </c>
      <c r="E33" s="34">
        <v>1842.7</v>
      </c>
      <c r="F33" s="34">
        <v>1842.7</v>
      </c>
      <c r="G33" s="34">
        <v>1842.7</v>
      </c>
      <c r="H33" s="34">
        <v>1842.7</v>
      </c>
      <c r="I33" s="64"/>
    </row>
    <row r="34" spans="1:8" ht="31.5">
      <c r="A34" s="38" t="s">
        <v>66</v>
      </c>
      <c r="B34" s="41" t="s">
        <v>65</v>
      </c>
      <c r="C34" s="34">
        <v>387</v>
      </c>
      <c r="D34" s="34">
        <v>387</v>
      </c>
      <c r="E34" s="34">
        <v>387</v>
      </c>
      <c r="F34" s="34">
        <v>387</v>
      </c>
      <c r="G34" s="34">
        <v>387</v>
      </c>
      <c r="H34" s="34">
        <v>387</v>
      </c>
    </row>
    <row r="35" spans="1:8" ht="31.5">
      <c r="A35" s="70">
        <v>6</v>
      </c>
      <c r="B35" s="44" t="str">
        <f>1!B28</f>
        <v>Задача 6. Создание условий для занятия физической культурой и спортом</v>
      </c>
      <c r="C35" s="204">
        <v>107.41281</v>
      </c>
      <c r="D35" s="45">
        <f>SUM(D36:D37)</f>
        <v>0</v>
      </c>
      <c r="E35" s="45">
        <f>SUM(E36:E37)</f>
        <v>0</v>
      </c>
      <c r="F35" s="45">
        <f>SUM(F36:F37)</f>
        <v>0</v>
      </c>
      <c r="G35" s="45">
        <f>SUM(G36:G37)</f>
        <v>0</v>
      </c>
      <c r="H35" s="45">
        <f>SUM(H36:H37)</f>
        <v>0</v>
      </c>
    </row>
  </sheetData>
  <sheetProtection/>
  <mergeCells count="8">
    <mergeCell ref="A6:H6"/>
    <mergeCell ref="A7:H7"/>
    <mergeCell ref="E1:H1"/>
    <mergeCell ref="A3:H3"/>
    <mergeCell ref="C8:H8"/>
    <mergeCell ref="A5:H5"/>
    <mergeCell ref="B8:B9"/>
    <mergeCell ref="A8:A9"/>
  </mergeCells>
  <printOptions/>
  <pageMargins left="0.8267716535433072" right="0.15748031496062992" top="0.984251968503937" bottom="0.984251968503937" header="0.5118110236220472" footer="0.511811023622047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="60" zoomScaleNormal="80" zoomScalePageLayoutView="0" workbookViewId="0" topLeftCell="A1">
      <selection activeCell="L76" sqref="L76"/>
    </sheetView>
  </sheetViews>
  <sheetFormatPr defaultColWidth="9.140625" defaultRowHeight="15"/>
  <cols>
    <col min="1" max="1" width="6.7109375" style="1" customWidth="1"/>
    <col min="2" max="2" width="23.57421875" style="1" customWidth="1"/>
    <col min="3" max="3" width="62.140625" style="1" customWidth="1"/>
    <col min="4" max="4" width="9.140625" style="1" customWidth="1"/>
    <col min="5" max="5" width="16.00390625" style="1" customWidth="1"/>
    <col min="6" max="6" width="17.00390625" style="1" customWidth="1"/>
    <col min="7" max="7" width="17.7109375" style="1" customWidth="1"/>
    <col min="8" max="8" width="14.421875" style="1" customWidth="1"/>
    <col min="9" max="9" width="14.8515625" style="1" customWidth="1"/>
    <col min="10" max="10" width="17.28125" style="1" customWidth="1"/>
    <col min="11" max="11" width="9.28125" style="1" bestFit="1" customWidth="1"/>
    <col min="12" max="12" width="16.421875" style="1" customWidth="1"/>
    <col min="13" max="13" width="15.421875" style="1" customWidth="1"/>
    <col min="14" max="14" width="15.8515625" style="1" customWidth="1"/>
    <col min="15" max="15" width="9.00390625" style="1" customWidth="1"/>
    <col min="16" max="16" width="10.421875" style="1" bestFit="1" customWidth="1"/>
    <col min="17" max="17" width="9.00390625" style="1" customWidth="1"/>
    <col min="18" max="18" width="28.57421875" style="1" customWidth="1"/>
    <col min="19" max="16384" width="9.140625" style="1" customWidth="1"/>
  </cols>
  <sheetData>
    <row r="1" spans="7:11" ht="78" customHeight="1">
      <c r="G1" s="127" t="s">
        <v>134</v>
      </c>
      <c r="H1" s="127"/>
      <c r="I1" s="127"/>
      <c r="J1" s="127"/>
      <c r="K1" s="5"/>
    </row>
    <row r="3" spans="1:18" ht="33.75" customHeight="1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07"/>
      <c r="L3" s="107"/>
      <c r="M3" s="107"/>
      <c r="N3" s="107"/>
      <c r="O3" s="107"/>
      <c r="P3" s="107"/>
      <c r="Q3" s="107"/>
      <c r="R3" s="107"/>
    </row>
    <row r="5" spans="1:18" ht="19.5" customHeight="1">
      <c r="A5" s="148" t="s">
        <v>46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8" ht="39" customHeight="1">
      <c r="A6" s="133" t="s">
        <v>45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</row>
    <row r="7" spans="1:256" ht="18.75">
      <c r="A7" s="166" t="s">
        <v>1</v>
      </c>
      <c r="B7" s="160" t="s">
        <v>128</v>
      </c>
      <c r="C7" s="168" t="s">
        <v>129</v>
      </c>
      <c r="D7" s="169"/>
      <c r="E7" s="169"/>
      <c r="F7" s="169"/>
      <c r="G7" s="170"/>
      <c r="H7" s="159" t="s">
        <v>130</v>
      </c>
      <c r="I7" s="159"/>
      <c r="J7" s="159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ht="18.75">
      <c r="A8" s="166"/>
      <c r="B8" s="167"/>
      <c r="C8" s="159" t="s">
        <v>131</v>
      </c>
      <c r="D8" s="159" t="s">
        <v>132</v>
      </c>
      <c r="E8" s="159" t="s">
        <v>133</v>
      </c>
      <c r="F8" s="159"/>
      <c r="G8" s="159"/>
      <c r="H8" s="160" t="s">
        <v>16</v>
      </c>
      <c r="I8" s="160" t="s">
        <v>15</v>
      </c>
      <c r="J8" s="160" t="s">
        <v>17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ht="18.75">
      <c r="A9" s="166"/>
      <c r="B9" s="161"/>
      <c r="C9" s="159"/>
      <c r="D9" s="159"/>
      <c r="E9" s="101" t="s">
        <v>16</v>
      </c>
      <c r="F9" s="101" t="s">
        <v>15</v>
      </c>
      <c r="G9" s="101" t="s">
        <v>17</v>
      </c>
      <c r="H9" s="161"/>
      <c r="I9" s="161"/>
      <c r="J9" s="161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ht="18.75">
      <c r="A10" s="102">
        <v>1</v>
      </c>
      <c r="B10" s="103">
        <v>2</v>
      </c>
      <c r="C10" s="103">
        <v>3</v>
      </c>
      <c r="D10" s="103">
        <v>4</v>
      </c>
      <c r="E10" s="103">
        <v>5</v>
      </c>
      <c r="F10" s="103">
        <v>6</v>
      </c>
      <c r="G10" s="103">
        <v>7</v>
      </c>
      <c r="H10" s="104">
        <v>8</v>
      </c>
      <c r="I10" s="104">
        <v>9</v>
      </c>
      <c r="J10" s="104">
        <v>10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ht="18.75">
      <c r="A11" s="171" t="s">
        <v>78</v>
      </c>
      <c r="B11" s="172"/>
      <c r="C11" s="172"/>
      <c r="D11" s="172"/>
      <c r="E11" s="172"/>
      <c r="F11" s="172"/>
      <c r="G11" s="172"/>
      <c r="H11" s="172"/>
      <c r="I11" s="172"/>
      <c r="J11" s="173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ht="20.25">
      <c r="A12" s="87">
        <v>1</v>
      </c>
      <c r="B12" s="174" t="s">
        <v>79</v>
      </c>
      <c r="C12" s="175"/>
      <c r="D12" s="175"/>
      <c r="E12" s="175"/>
      <c r="F12" s="175"/>
      <c r="G12" s="175"/>
      <c r="H12" s="175"/>
      <c r="I12" s="175"/>
      <c r="J12" s="17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ht="46.5" customHeight="1">
      <c r="A13" s="153" t="s">
        <v>80</v>
      </c>
      <c r="B13" s="156" t="s">
        <v>81</v>
      </c>
      <c r="C13" s="88" t="s">
        <v>82</v>
      </c>
      <c r="D13" s="89" t="s">
        <v>83</v>
      </c>
      <c r="E13" s="89">
        <v>0</v>
      </c>
      <c r="F13" s="89">
        <v>0</v>
      </c>
      <c r="G13" s="89">
        <v>0</v>
      </c>
      <c r="H13" s="89">
        <v>0</v>
      </c>
      <c r="I13" s="90">
        <v>0</v>
      </c>
      <c r="J13" s="90">
        <v>0</v>
      </c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45" customHeight="1">
      <c r="A14" s="154"/>
      <c r="B14" s="157"/>
      <c r="C14" s="88" t="s">
        <v>84</v>
      </c>
      <c r="D14" s="89" t="s">
        <v>83</v>
      </c>
      <c r="E14" s="89">
        <v>100</v>
      </c>
      <c r="F14" s="89">
        <v>100</v>
      </c>
      <c r="G14" s="89">
        <v>100</v>
      </c>
      <c r="H14" s="89"/>
      <c r="I14" s="92"/>
      <c r="J14" s="92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ht="58.5" customHeight="1">
      <c r="A15" s="154"/>
      <c r="B15" s="157"/>
      <c r="C15" s="88" t="s">
        <v>85</v>
      </c>
      <c r="D15" s="89" t="s">
        <v>83</v>
      </c>
      <c r="E15" s="89">
        <v>83</v>
      </c>
      <c r="F15" s="89">
        <v>83</v>
      </c>
      <c r="G15" s="89">
        <v>83</v>
      </c>
      <c r="H15" s="89"/>
      <c r="I15" s="92"/>
      <c r="J15" s="92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44.25" customHeight="1">
      <c r="A16" s="154"/>
      <c r="B16" s="157"/>
      <c r="C16" s="88" t="s">
        <v>86</v>
      </c>
      <c r="D16" s="89" t="s">
        <v>83</v>
      </c>
      <c r="E16" s="89">
        <v>100</v>
      </c>
      <c r="F16" s="89">
        <v>100</v>
      </c>
      <c r="G16" s="89">
        <v>100</v>
      </c>
      <c r="H16" s="89"/>
      <c r="I16" s="92"/>
      <c r="J16" s="92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ht="45.75" customHeight="1">
      <c r="A17" s="155"/>
      <c r="B17" s="158"/>
      <c r="C17" s="88" t="s">
        <v>87</v>
      </c>
      <c r="D17" s="89" t="s">
        <v>88</v>
      </c>
      <c r="E17" s="93">
        <v>72809</v>
      </c>
      <c r="F17" s="93">
        <v>72809</v>
      </c>
      <c r="G17" s="93">
        <v>72809</v>
      </c>
      <c r="H17" s="93">
        <v>80891.2</v>
      </c>
      <c r="I17" s="93">
        <v>80891.2</v>
      </c>
      <c r="J17" s="93">
        <v>80891.2</v>
      </c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ht="20.25">
      <c r="A18" s="94" t="s">
        <v>89</v>
      </c>
      <c r="B18" s="150" t="s">
        <v>90</v>
      </c>
      <c r="C18" s="151"/>
      <c r="D18" s="151"/>
      <c r="E18" s="151"/>
      <c r="F18" s="151"/>
      <c r="G18" s="151"/>
      <c r="H18" s="151"/>
      <c r="I18" s="151"/>
      <c r="J18" s="152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ht="37.5">
      <c r="A19" s="153" t="s">
        <v>91</v>
      </c>
      <c r="B19" s="156" t="s">
        <v>81</v>
      </c>
      <c r="C19" s="88" t="s">
        <v>82</v>
      </c>
      <c r="D19" s="89" t="s">
        <v>83</v>
      </c>
      <c r="E19" s="89">
        <v>0</v>
      </c>
      <c r="F19" s="89">
        <v>0</v>
      </c>
      <c r="G19" s="89">
        <v>0</v>
      </c>
      <c r="H19" s="89">
        <v>0</v>
      </c>
      <c r="I19" s="90">
        <v>0</v>
      </c>
      <c r="J19" s="90">
        <v>0</v>
      </c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37.5">
      <c r="A20" s="154"/>
      <c r="B20" s="157"/>
      <c r="C20" s="88" t="s">
        <v>84</v>
      </c>
      <c r="D20" s="89" t="s">
        <v>83</v>
      </c>
      <c r="E20" s="89">
        <v>100</v>
      </c>
      <c r="F20" s="89">
        <v>100</v>
      </c>
      <c r="G20" s="89">
        <v>100</v>
      </c>
      <c r="H20" s="89"/>
      <c r="I20" s="92"/>
      <c r="J20" s="92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ht="56.25">
      <c r="A21" s="154"/>
      <c r="B21" s="157"/>
      <c r="C21" s="88" t="s">
        <v>85</v>
      </c>
      <c r="D21" s="89" t="s">
        <v>83</v>
      </c>
      <c r="E21" s="89">
        <v>84</v>
      </c>
      <c r="F21" s="89">
        <v>84</v>
      </c>
      <c r="G21" s="89">
        <v>84</v>
      </c>
      <c r="H21" s="89"/>
      <c r="I21" s="92"/>
      <c r="J21" s="92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ht="37.5">
      <c r="A22" s="154"/>
      <c r="B22" s="157"/>
      <c r="C22" s="88" t="s">
        <v>86</v>
      </c>
      <c r="D22" s="89" t="s">
        <v>83</v>
      </c>
      <c r="E22" s="89">
        <v>100</v>
      </c>
      <c r="F22" s="89">
        <v>100</v>
      </c>
      <c r="G22" s="89">
        <v>100</v>
      </c>
      <c r="H22" s="89"/>
      <c r="I22" s="92"/>
      <c r="J22" s="92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1:256" ht="37.5">
      <c r="A23" s="155"/>
      <c r="B23" s="158"/>
      <c r="C23" s="88" t="s">
        <v>87</v>
      </c>
      <c r="D23" s="89" t="s">
        <v>88</v>
      </c>
      <c r="E23" s="93">
        <v>94160</v>
      </c>
      <c r="F23" s="93">
        <v>94160</v>
      </c>
      <c r="G23" s="93">
        <v>94160</v>
      </c>
      <c r="H23" s="93">
        <v>21656.7</v>
      </c>
      <c r="I23" s="93">
        <v>21656.7</v>
      </c>
      <c r="J23" s="93">
        <v>21656.7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1:256" ht="20.25">
      <c r="A24" s="94" t="s">
        <v>92</v>
      </c>
      <c r="B24" s="150" t="s">
        <v>93</v>
      </c>
      <c r="C24" s="151"/>
      <c r="D24" s="151"/>
      <c r="E24" s="151"/>
      <c r="F24" s="151"/>
      <c r="G24" s="151"/>
      <c r="H24" s="151"/>
      <c r="I24" s="151"/>
      <c r="J24" s="152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56" ht="37.5">
      <c r="A25" s="153" t="s">
        <v>94</v>
      </c>
      <c r="B25" s="156" t="s">
        <v>81</v>
      </c>
      <c r="C25" s="88" t="s">
        <v>82</v>
      </c>
      <c r="D25" s="89" t="s">
        <v>83</v>
      </c>
      <c r="E25" s="89">
        <v>0</v>
      </c>
      <c r="F25" s="89">
        <v>0</v>
      </c>
      <c r="G25" s="89">
        <v>0</v>
      </c>
      <c r="H25" s="89">
        <v>0</v>
      </c>
      <c r="I25" s="90">
        <v>0</v>
      </c>
      <c r="J25" s="90">
        <v>0</v>
      </c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1:256" ht="37.5">
      <c r="A26" s="154"/>
      <c r="B26" s="157"/>
      <c r="C26" s="88" t="s">
        <v>84</v>
      </c>
      <c r="D26" s="89" t="s">
        <v>83</v>
      </c>
      <c r="E26" s="89">
        <v>100</v>
      </c>
      <c r="F26" s="89">
        <v>100</v>
      </c>
      <c r="G26" s="89">
        <v>100</v>
      </c>
      <c r="H26" s="89"/>
      <c r="I26" s="92"/>
      <c r="J26" s="92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1:256" ht="56.25">
      <c r="A27" s="154"/>
      <c r="B27" s="157"/>
      <c r="C27" s="88" t="s">
        <v>85</v>
      </c>
      <c r="D27" s="89" t="s">
        <v>83</v>
      </c>
      <c r="E27" s="89">
        <v>100</v>
      </c>
      <c r="F27" s="89">
        <v>100</v>
      </c>
      <c r="G27" s="89">
        <v>100</v>
      </c>
      <c r="H27" s="89"/>
      <c r="I27" s="92"/>
      <c r="J27" s="92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1:256" ht="37.5">
      <c r="A28" s="154"/>
      <c r="B28" s="157"/>
      <c r="C28" s="88" t="s">
        <v>86</v>
      </c>
      <c r="D28" s="89" t="s">
        <v>83</v>
      </c>
      <c r="E28" s="89">
        <v>100</v>
      </c>
      <c r="F28" s="89">
        <v>100</v>
      </c>
      <c r="G28" s="89">
        <v>100</v>
      </c>
      <c r="H28" s="89"/>
      <c r="I28" s="92"/>
      <c r="J28" s="92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1:256" ht="37.5">
      <c r="A29" s="155"/>
      <c r="B29" s="158"/>
      <c r="C29" s="88" t="s">
        <v>87</v>
      </c>
      <c r="D29" s="89" t="s">
        <v>88</v>
      </c>
      <c r="E29" s="93">
        <v>70273</v>
      </c>
      <c r="F29" s="93">
        <v>70273</v>
      </c>
      <c r="G29" s="93">
        <v>70273</v>
      </c>
      <c r="H29" s="93">
        <v>23400.8</v>
      </c>
      <c r="I29" s="93">
        <v>23400.8</v>
      </c>
      <c r="J29" s="93">
        <v>23400.8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spans="1:256" ht="20.25">
      <c r="A30" s="94" t="s">
        <v>95</v>
      </c>
      <c r="B30" s="150" t="s">
        <v>96</v>
      </c>
      <c r="C30" s="151"/>
      <c r="D30" s="151"/>
      <c r="E30" s="151"/>
      <c r="F30" s="151"/>
      <c r="G30" s="151"/>
      <c r="H30" s="151"/>
      <c r="I30" s="151"/>
      <c r="J30" s="152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1:256" ht="37.5">
      <c r="A31" s="153" t="s">
        <v>97</v>
      </c>
      <c r="B31" s="156" t="s">
        <v>81</v>
      </c>
      <c r="C31" s="88" t="s">
        <v>82</v>
      </c>
      <c r="D31" s="89" t="s">
        <v>83</v>
      </c>
      <c r="E31" s="89">
        <v>100</v>
      </c>
      <c r="F31" s="89">
        <v>100</v>
      </c>
      <c r="G31" s="89">
        <v>100</v>
      </c>
      <c r="H31" s="89"/>
      <c r="I31" s="92"/>
      <c r="J31" s="92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  <row r="32" spans="1:256" ht="37.5">
      <c r="A32" s="154"/>
      <c r="B32" s="157"/>
      <c r="C32" s="88" t="s">
        <v>84</v>
      </c>
      <c r="D32" s="89" t="s">
        <v>83</v>
      </c>
      <c r="E32" s="89">
        <v>100</v>
      </c>
      <c r="F32" s="89">
        <v>100</v>
      </c>
      <c r="G32" s="89">
        <v>100</v>
      </c>
      <c r="H32" s="89"/>
      <c r="I32" s="92"/>
      <c r="J32" s="92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</row>
    <row r="33" spans="1:256" ht="56.25">
      <c r="A33" s="154"/>
      <c r="B33" s="157"/>
      <c r="C33" s="88" t="s">
        <v>85</v>
      </c>
      <c r="D33" s="89" t="s">
        <v>83</v>
      </c>
      <c r="E33" s="89">
        <v>78</v>
      </c>
      <c r="F33" s="89">
        <v>78</v>
      </c>
      <c r="G33" s="89">
        <v>78</v>
      </c>
      <c r="H33" s="89"/>
      <c r="I33" s="92"/>
      <c r="J33" s="92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</row>
    <row r="34" spans="1:256" ht="37.5">
      <c r="A34" s="154"/>
      <c r="B34" s="157"/>
      <c r="C34" s="88" t="s">
        <v>86</v>
      </c>
      <c r="D34" s="89" t="s">
        <v>83</v>
      </c>
      <c r="E34" s="89">
        <v>100</v>
      </c>
      <c r="F34" s="89">
        <v>100</v>
      </c>
      <c r="G34" s="89">
        <v>100</v>
      </c>
      <c r="H34" s="89"/>
      <c r="I34" s="92"/>
      <c r="J34" s="92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  <c r="IV34" s="91"/>
    </row>
    <row r="35" spans="1:256" ht="112.5">
      <c r="A35" s="155"/>
      <c r="B35" s="158"/>
      <c r="C35" s="88" t="s">
        <v>87</v>
      </c>
      <c r="D35" s="89" t="s">
        <v>88</v>
      </c>
      <c r="E35" s="89" t="s">
        <v>98</v>
      </c>
      <c r="F35" s="89" t="s">
        <v>98</v>
      </c>
      <c r="G35" s="89" t="s">
        <v>98</v>
      </c>
      <c r="H35" s="93">
        <v>36784</v>
      </c>
      <c r="I35" s="93">
        <v>36784</v>
      </c>
      <c r="J35" s="93">
        <v>36784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  <c r="IV35" s="91"/>
    </row>
    <row r="36" spans="1:256" ht="20.25">
      <c r="A36" s="94" t="s">
        <v>99</v>
      </c>
      <c r="B36" s="150" t="s">
        <v>100</v>
      </c>
      <c r="C36" s="151"/>
      <c r="D36" s="151"/>
      <c r="E36" s="151"/>
      <c r="F36" s="151"/>
      <c r="G36" s="151"/>
      <c r="H36" s="151"/>
      <c r="I36" s="151"/>
      <c r="J36" s="152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</row>
    <row r="37" spans="1:256" ht="37.5">
      <c r="A37" s="153" t="s">
        <v>101</v>
      </c>
      <c r="B37" s="156" t="s">
        <v>81</v>
      </c>
      <c r="C37" s="88" t="s">
        <v>82</v>
      </c>
      <c r="D37" s="89" t="s">
        <v>83</v>
      </c>
      <c r="E37" s="89">
        <v>100</v>
      </c>
      <c r="F37" s="89">
        <v>100</v>
      </c>
      <c r="G37" s="89">
        <v>100</v>
      </c>
      <c r="H37" s="89"/>
      <c r="I37" s="92"/>
      <c r="J37" s="92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</row>
    <row r="38" spans="1:256" ht="37.5">
      <c r="A38" s="154"/>
      <c r="B38" s="157"/>
      <c r="C38" s="88" t="s">
        <v>84</v>
      </c>
      <c r="D38" s="89" t="s">
        <v>83</v>
      </c>
      <c r="E38" s="89">
        <v>100</v>
      </c>
      <c r="F38" s="89">
        <v>100</v>
      </c>
      <c r="G38" s="89">
        <v>100</v>
      </c>
      <c r="H38" s="89"/>
      <c r="I38" s="92"/>
      <c r="J38" s="92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  <c r="IV38" s="91"/>
    </row>
    <row r="39" spans="1:256" ht="56.25">
      <c r="A39" s="154"/>
      <c r="B39" s="157"/>
      <c r="C39" s="88" t="s">
        <v>85</v>
      </c>
      <c r="D39" s="89" t="s">
        <v>83</v>
      </c>
      <c r="E39" s="89">
        <v>96</v>
      </c>
      <c r="F39" s="89">
        <v>96</v>
      </c>
      <c r="G39" s="89">
        <v>96</v>
      </c>
      <c r="H39" s="89"/>
      <c r="I39" s="92"/>
      <c r="J39" s="92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  <c r="IV39" s="91"/>
    </row>
    <row r="40" spans="1:256" ht="37.5">
      <c r="A40" s="154"/>
      <c r="B40" s="157"/>
      <c r="C40" s="88" t="s">
        <v>86</v>
      </c>
      <c r="D40" s="89" t="s">
        <v>83</v>
      </c>
      <c r="E40" s="89">
        <v>100</v>
      </c>
      <c r="F40" s="89">
        <v>100</v>
      </c>
      <c r="G40" s="89">
        <v>100</v>
      </c>
      <c r="H40" s="89"/>
      <c r="I40" s="92"/>
      <c r="J40" s="92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  <c r="IV40" s="91"/>
    </row>
    <row r="41" spans="1:256" ht="112.5">
      <c r="A41" s="155"/>
      <c r="B41" s="158"/>
      <c r="C41" s="88" t="s">
        <v>87</v>
      </c>
      <c r="D41" s="89" t="s">
        <v>88</v>
      </c>
      <c r="E41" s="89" t="s">
        <v>102</v>
      </c>
      <c r="F41" s="89" t="s">
        <v>102</v>
      </c>
      <c r="G41" s="89" t="s">
        <v>102</v>
      </c>
      <c r="H41" s="93">
        <v>27184.7</v>
      </c>
      <c r="I41" s="93">
        <v>27184.7</v>
      </c>
      <c r="J41" s="93">
        <v>27184.7</v>
      </c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  <c r="IV41" s="91"/>
    </row>
    <row r="42" spans="1:256" ht="20.25">
      <c r="A42" s="94" t="s">
        <v>103</v>
      </c>
      <c r="B42" s="150" t="s">
        <v>104</v>
      </c>
      <c r="C42" s="151"/>
      <c r="D42" s="151"/>
      <c r="E42" s="151"/>
      <c r="F42" s="151"/>
      <c r="G42" s="151"/>
      <c r="H42" s="151"/>
      <c r="I42" s="151"/>
      <c r="J42" s="152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  <c r="IV42" s="91"/>
    </row>
    <row r="43" spans="1:256" ht="37.5">
      <c r="A43" s="153" t="s">
        <v>105</v>
      </c>
      <c r="B43" s="156" t="s">
        <v>81</v>
      </c>
      <c r="C43" s="88" t="s">
        <v>82</v>
      </c>
      <c r="D43" s="89" t="s">
        <v>83</v>
      </c>
      <c r="E43" s="89">
        <v>100</v>
      </c>
      <c r="F43" s="89">
        <v>100</v>
      </c>
      <c r="G43" s="89">
        <v>100</v>
      </c>
      <c r="H43" s="93"/>
      <c r="I43" s="93"/>
      <c r="J43" s="93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  <c r="IU43" s="91"/>
      <c r="IV43" s="91"/>
    </row>
    <row r="44" spans="1:256" ht="37.5">
      <c r="A44" s="154"/>
      <c r="B44" s="157"/>
      <c r="C44" s="88" t="s">
        <v>84</v>
      </c>
      <c r="D44" s="89" t="s">
        <v>83</v>
      </c>
      <c r="E44" s="89">
        <v>0</v>
      </c>
      <c r="F44" s="89">
        <v>0</v>
      </c>
      <c r="G44" s="89">
        <v>0</v>
      </c>
      <c r="H44" s="95">
        <v>0</v>
      </c>
      <c r="I44" s="95">
        <v>0</v>
      </c>
      <c r="J44" s="95">
        <v>0</v>
      </c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  <c r="IT44" s="91"/>
      <c r="IU44" s="91"/>
      <c r="IV44" s="91"/>
    </row>
    <row r="45" spans="1:256" ht="56.25">
      <c r="A45" s="154"/>
      <c r="B45" s="157"/>
      <c r="C45" s="88" t="s">
        <v>85</v>
      </c>
      <c r="D45" s="89" t="s">
        <v>83</v>
      </c>
      <c r="E45" s="89">
        <v>92</v>
      </c>
      <c r="F45" s="89">
        <v>92</v>
      </c>
      <c r="G45" s="89">
        <v>92</v>
      </c>
      <c r="H45" s="95"/>
      <c r="I45" s="95"/>
      <c r="J45" s="95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  <c r="IU45" s="91"/>
      <c r="IV45" s="91"/>
    </row>
    <row r="46" spans="1:256" ht="37.5">
      <c r="A46" s="154"/>
      <c r="B46" s="157"/>
      <c r="C46" s="88" t="s">
        <v>86</v>
      </c>
      <c r="D46" s="89" t="s">
        <v>83</v>
      </c>
      <c r="E46" s="89">
        <v>100</v>
      </c>
      <c r="F46" s="89">
        <v>100</v>
      </c>
      <c r="G46" s="89">
        <v>100</v>
      </c>
      <c r="H46" s="93"/>
      <c r="I46" s="93"/>
      <c r="J46" s="93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  <c r="IU46" s="91"/>
      <c r="IV46" s="91"/>
    </row>
    <row r="47" spans="1:256" ht="112.5">
      <c r="A47" s="155"/>
      <c r="B47" s="158"/>
      <c r="C47" s="88" t="s">
        <v>87</v>
      </c>
      <c r="D47" s="89" t="s">
        <v>88</v>
      </c>
      <c r="E47" s="89" t="s">
        <v>106</v>
      </c>
      <c r="F47" s="89" t="s">
        <v>106</v>
      </c>
      <c r="G47" s="89" t="s">
        <v>106</v>
      </c>
      <c r="H47" s="93">
        <v>23207.3</v>
      </c>
      <c r="I47" s="93">
        <v>23207.3</v>
      </c>
      <c r="J47" s="93">
        <v>23207.3</v>
      </c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  <c r="IU47" s="91"/>
      <c r="IV47" s="91"/>
    </row>
    <row r="48" spans="1:256" ht="20.25">
      <c r="A48" s="94" t="s">
        <v>107</v>
      </c>
      <c r="B48" s="150" t="s">
        <v>108</v>
      </c>
      <c r="C48" s="151"/>
      <c r="D48" s="151"/>
      <c r="E48" s="151"/>
      <c r="F48" s="151"/>
      <c r="G48" s="151"/>
      <c r="H48" s="151"/>
      <c r="I48" s="151"/>
      <c r="J48" s="152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  <c r="IU48" s="91"/>
      <c r="IV48" s="91"/>
    </row>
    <row r="49" spans="1:256" ht="37.5">
      <c r="A49" s="153" t="s">
        <v>109</v>
      </c>
      <c r="B49" s="156" t="s">
        <v>81</v>
      </c>
      <c r="C49" s="88" t="s">
        <v>82</v>
      </c>
      <c r="D49" s="89" t="s">
        <v>83</v>
      </c>
      <c r="E49" s="89">
        <v>100</v>
      </c>
      <c r="F49" s="89">
        <v>100</v>
      </c>
      <c r="G49" s="89">
        <v>100</v>
      </c>
      <c r="H49" s="93"/>
      <c r="I49" s="93"/>
      <c r="J49" s="93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  <c r="IU49" s="91"/>
      <c r="IV49" s="91"/>
    </row>
    <row r="50" spans="1:256" ht="37.5">
      <c r="A50" s="154"/>
      <c r="B50" s="157"/>
      <c r="C50" s="88" t="s">
        <v>84</v>
      </c>
      <c r="D50" s="89" t="s">
        <v>83</v>
      </c>
      <c r="E50" s="89">
        <v>0</v>
      </c>
      <c r="F50" s="89">
        <v>0</v>
      </c>
      <c r="G50" s="89">
        <v>0</v>
      </c>
      <c r="H50" s="95">
        <v>0</v>
      </c>
      <c r="I50" s="95">
        <v>0</v>
      </c>
      <c r="J50" s="95">
        <v>0</v>
      </c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  <c r="IV50" s="91"/>
    </row>
    <row r="51" spans="1:256" ht="56.25">
      <c r="A51" s="154"/>
      <c r="B51" s="157"/>
      <c r="C51" s="88" t="s">
        <v>85</v>
      </c>
      <c r="D51" s="89" t="s">
        <v>83</v>
      </c>
      <c r="E51" s="89">
        <v>0</v>
      </c>
      <c r="F51" s="89">
        <v>0</v>
      </c>
      <c r="G51" s="89">
        <v>0</v>
      </c>
      <c r="H51" s="95">
        <v>0</v>
      </c>
      <c r="I51" s="95">
        <v>0</v>
      </c>
      <c r="J51" s="95">
        <v>0</v>
      </c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  <c r="IU51" s="91"/>
      <c r="IV51" s="91"/>
    </row>
    <row r="52" spans="1:256" ht="37.5">
      <c r="A52" s="154"/>
      <c r="B52" s="157"/>
      <c r="C52" s="88" t="s">
        <v>86</v>
      </c>
      <c r="D52" s="89" t="s">
        <v>83</v>
      </c>
      <c r="E52" s="89">
        <v>100</v>
      </c>
      <c r="F52" s="89">
        <v>100</v>
      </c>
      <c r="G52" s="89">
        <v>100</v>
      </c>
      <c r="H52" s="93"/>
      <c r="I52" s="93"/>
      <c r="J52" s="93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  <c r="IV52" s="91"/>
    </row>
    <row r="53" spans="1:256" ht="37.5">
      <c r="A53" s="155"/>
      <c r="B53" s="158"/>
      <c r="C53" s="88" t="s">
        <v>87</v>
      </c>
      <c r="D53" s="89" t="s">
        <v>88</v>
      </c>
      <c r="E53" s="93">
        <v>83550</v>
      </c>
      <c r="F53" s="93">
        <v>83550</v>
      </c>
      <c r="G53" s="93">
        <v>83550</v>
      </c>
      <c r="H53" s="93">
        <v>41273.9</v>
      </c>
      <c r="I53" s="93">
        <v>41273.9</v>
      </c>
      <c r="J53" s="93">
        <v>41273.9</v>
      </c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</row>
    <row r="54" spans="1:256" ht="20.25">
      <c r="A54" s="94" t="s">
        <v>110</v>
      </c>
      <c r="B54" s="151" t="s">
        <v>111</v>
      </c>
      <c r="C54" s="151"/>
      <c r="D54" s="151"/>
      <c r="E54" s="151"/>
      <c r="F54" s="151"/>
      <c r="G54" s="151"/>
      <c r="H54" s="151"/>
      <c r="I54" s="151"/>
      <c r="J54" s="152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  <c r="IU54" s="91"/>
      <c r="IV54" s="91"/>
    </row>
    <row r="55" spans="1:256" ht="37.5">
      <c r="A55" s="153" t="s">
        <v>112</v>
      </c>
      <c r="B55" s="156" t="s">
        <v>81</v>
      </c>
      <c r="C55" s="88" t="s">
        <v>82</v>
      </c>
      <c r="D55" s="89" t="s">
        <v>83</v>
      </c>
      <c r="E55" s="95">
        <v>100</v>
      </c>
      <c r="F55" s="95">
        <v>100</v>
      </c>
      <c r="G55" s="95">
        <v>100</v>
      </c>
      <c r="H55" s="93"/>
      <c r="I55" s="93"/>
      <c r="J55" s="93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  <c r="IU55" s="91"/>
      <c r="IV55" s="91"/>
    </row>
    <row r="56" spans="1:256" ht="37.5">
      <c r="A56" s="154"/>
      <c r="B56" s="157"/>
      <c r="C56" s="88" t="s">
        <v>84</v>
      </c>
      <c r="D56" s="89" t="s">
        <v>83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  <c r="IU56" s="91"/>
      <c r="IV56" s="91"/>
    </row>
    <row r="57" spans="1:256" ht="56.25">
      <c r="A57" s="154"/>
      <c r="B57" s="157"/>
      <c r="C57" s="88" t="s">
        <v>85</v>
      </c>
      <c r="D57" s="89" t="s">
        <v>83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  <c r="IS57" s="91"/>
      <c r="IT57" s="91"/>
      <c r="IU57" s="91"/>
      <c r="IV57" s="91"/>
    </row>
    <row r="58" spans="1:256" ht="37.5">
      <c r="A58" s="154"/>
      <c r="B58" s="157"/>
      <c r="C58" s="88" t="s">
        <v>86</v>
      </c>
      <c r="D58" s="89" t="s">
        <v>83</v>
      </c>
      <c r="E58" s="95">
        <v>100</v>
      </c>
      <c r="F58" s="95">
        <v>100</v>
      </c>
      <c r="G58" s="95">
        <v>100</v>
      </c>
      <c r="H58" s="93"/>
      <c r="I58" s="93"/>
      <c r="J58" s="93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</row>
    <row r="59" spans="1:256" ht="37.5">
      <c r="A59" s="155"/>
      <c r="B59" s="158"/>
      <c r="C59" s="88" t="s">
        <v>87</v>
      </c>
      <c r="D59" s="89" t="s">
        <v>88</v>
      </c>
      <c r="E59" s="93">
        <v>81408</v>
      </c>
      <c r="F59" s="93">
        <v>81408</v>
      </c>
      <c r="G59" s="93">
        <v>81408</v>
      </c>
      <c r="H59" s="93">
        <v>15955.9</v>
      </c>
      <c r="I59" s="93">
        <v>15955.9</v>
      </c>
      <c r="J59" s="93">
        <v>15955.9</v>
      </c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</row>
    <row r="60" spans="1:256" ht="18.75">
      <c r="A60" s="162" t="s">
        <v>113</v>
      </c>
      <c r="B60" s="163"/>
      <c r="C60" s="163"/>
      <c r="D60" s="163"/>
      <c r="E60" s="163"/>
      <c r="F60" s="163"/>
      <c r="G60" s="163"/>
      <c r="H60" s="93">
        <f>H17+H23+H29+H35+H41+H47+H53+H59</f>
        <v>270354.5</v>
      </c>
      <c r="I60" s="93">
        <f>I17+I23+I29+I35+I41+I47+I53+I59</f>
        <v>270354.5</v>
      </c>
      <c r="J60" s="93">
        <f>J17+J23+J29+J35+J41+J47+J53+J59</f>
        <v>270354.5</v>
      </c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  <c r="IU60" s="91"/>
      <c r="IV60" s="91"/>
    </row>
    <row r="61" spans="1:256" ht="18.75">
      <c r="A61" s="94" t="s">
        <v>114</v>
      </c>
      <c r="B61" s="150" t="s">
        <v>115</v>
      </c>
      <c r="C61" s="164"/>
      <c r="D61" s="164"/>
      <c r="E61" s="164"/>
      <c r="F61" s="164"/>
      <c r="G61" s="164"/>
      <c r="H61" s="164"/>
      <c r="I61" s="164"/>
      <c r="J61" s="165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  <c r="IU61" s="91"/>
      <c r="IV61" s="91"/>
    </row>
    <row r="62" spans="1:256" ht="37.5">
      <c r="A62" s="153" t="s">
        <v>116</v>
      </c>
      <c r="B62" s="156" t="s">
        <v>117</v>
      </c>
      <c r="C62" s="88" t="s">
        <v>118</v>
      </c>
      <c r="D62" s="89" t="s">
        <v>83</v>
      </c>
      <c r="E62" s="95">
        <v>36</v>
      </c>
      <c r="F62" s="95">
        <v>36</v>
      </c>
      <c r="G62" s="95">
        <v>36</v>
      </c>
      <c r="H62" s="93"/>
      <c r="I62" s="93"/>
      <c r="J62" s="93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</row>
    <row r="63" spans="1:256" ht="93.75">
      <c r="A63" s="154"/>
      <c r="B63" s="157"/>
      <c r="C63" s="88" t="s">
        <v>119</v>
      </c>
      <c r="D63" s="89" t="s">
        <v>83</v>
      </c>
      <c r="E63" s="95">
        <v>40</v>
      </c>
      <c r="F63" s="95">
        <v>40</v>
      </c>
      <c r="G63" s="95">
        <v>40</v>
      </c>
      <c r="H63" s="93"/>
      <c r="I63" s="93"/>
      <c r="J63" s="93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4" spans="1:256" ht="56.25">
      <c r="A64" s="154"/>
      <c r="B64" s="157"/>
      <c r="C64" s="88" t="s">
        <v>120</v>
      </c>
      <c r="D64" s="89" t="s">
        <v>121</v>
      </c>
      <c r="E64" s="95">
        <v>851</v>
      </c>
      <c r="F64" s="95">
        <v>851</v>
      </c>
      <c r="G64" s="95">
        <v>851</v>
      </c>
      <c r="H64" s="93"/>
      <c r="I64" s="93"/>
      <c r="J64" s="93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1"/>
      <c r="HT64" s="91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  <c r="IU64" s="91"/>
      <c r="IV64" s="91"/>
    </row>
    <row r="65" spans="1:256" ht="37.5">
      <c r="A65" s="154"/>
      <c r="B65" s="157"/>
      <c r="C65" s="88" t="s">
        <v>122</v>
      </c>
      <c r="D65" s="89" t="s">
        <v>121</v>
      </c>
      <c r="E65" s="95">
        <v>102</v>
      </c>
      <c r="F65" s="95">
        <v>102</v>
      </c>
      <c r="G65" s="95">
        <v>102</v>
      </c>
      <c r="H65" s="93"/>
      <c r="I65" s="93"/>
      <c r="J65" s="93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  <c r="IU65" s="91"/>
      <c r="IV65" s="91"/>
    </row>
    <row r="66" spans="1:256" ht="37.5">
      <c r="A66" s="155"/>
      <c r="B66" s="158"/>
      <c r="C66" s="88" t="s">
        <v>87</v>
      </c>
      <c r="D66" s="89" t="s">
        <v>88</v>
      </c>
      <c r="E66" s="93">
        <v>9089.66</v>
      </c>
      <c r="F66" s="93">
        <v>9089.66</v>
      </c>
      <c r="G66" s="93">
        <v>9089.66</v>
      </c>
      <c r="H66" s="93">
        <v>7735.3</v>
      </c>
      <c r="I66" s="93">
        <v>7735.3</v>
      </c>
      <c r="J66" s="93">
        <v>7735.3</v>
      </c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  <c r="IU66" s="91"/>
      <c r="IV66" s="91"/>
    </row>
    <row r="67" spans="1:256" ht="20.25">
      <c r="A67" s="94" t="s">
        <v>123</v>
      </c>
      <c r="B67" s="150" t="s">
        <v>124</v>
      </c>
      <c r="C67" s="151"/>
      <c r="D67" s="151"/>
      <c r="E67" s="151"/>
      <c r="F67" s="151"/>
      <c r="G67" s="151"/>
      <c r="H67" s="151"/>
      <c r="I67" s="151"/>
      <c r="J67" s="152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1"/>
      <c r="HT67" s="91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  <c r="IU67" s="91"/>
      <c r="IV67" s="91"/>
    </row>
    <row r="68" spans="1:256" ht="37.5">
      <c r="A68" s="153" t="s">
        <v>125</v>
      </c>
      <c r="B68" s="156" t="s">
        <v>117</v>
      </c>
      <c r="C68" s="88" t="s">
        <v>118</v>
      </c>
      <c r="D68" s="89" t="s">
        <v>83</v>
      </c>
      <c r="E68" s="95">
        <v>20</v>
      </c>
      <c r="F68" s="95">
        <v>20</v>
      </c>
      <c r="G68" s="95">
        <v>20</v>
      </c>
      <c r="H68" s="93"/>
      <c r="I68" s="93"/>
      <c r="J68" s="93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  <c r="IU68" s="91"/>
      <c r="IV68" s="91"/>
    </row>
    <row r="69" spans="1:256" ht="93.75">
      <c r="A69" s="154"/>
      <c r="B69" s="157"/>
      <c r="C69" s="88" t="s">
        <v>119</v>
      </c>
      <c r="D69" s="89" t="s">
        <v>83</v>
      </c>
      <c r="E69" s="95">
        <v>38</v>
      </c>
      <c r="F69" s="95">
        <v>38</v>
      </c>
      <c r="G69" s="95">
        <v>38</v>
      </c>
      <c r="H69" s="93"/>
      <c r="I69" s="93"/>
      <c r="J69" s="93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  <c r="IU69" s="91"/>
      <c r="IV69" s="91"/>
    </row>
    <row r="70" spans="1:256" ht="56.25">
      <c r="A70" s="154"/>
      <c r="B70" s="157"/>
      <c r="C70" s="88" t="s">
        <v>120</v>
      </c>
      <c r="D70" s="89" t="s">
        <v>121</v>
      </c>
      <c r="E70" s="95">
        <v>605</v>
      </c>
      <c r="F70" s="95">
        <v>605</v>
      </c>
      <c r="G70" s="95">
        <v>605</v>
      </c>
      <c r="H70" s="93"/>
      <c r="I70" s="93"/>
      <c r="J70" s="93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1"/>
      <c r="HT70" s="91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  <c r="IU70" s="91"/>
      <c r="IV70" s="91"/>
    </row>
    <row r="71" spans="1:256" ht="37.5">
      <c r="A71" s="154"/>
      <c r="B71" s="157"/>
      <c r="C71" s="88" t="s">
        <v>122</v>
      </c>
      <c r="D71" s="89" t="s">
        <v>121</v>
      </c>
      <c r="E71" s="95">
        <v>0</v>
      </c>
      <c r="F71" s="95">
        <v>0</v>
      </c>
      <c r="G71" s="95">
        <v>0</v>
      </c>
      <c r="H71" s="93">
        <v>0</v>
      </c>
      <c r="I71" s="93">
        <v>0</v>
      </c>
      <c r="J71" s="93">
        <v>0</v>
      </c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  <c r="IU71" s="91"/>
      <c r="IV71" s="91"/>
    </row>
    <row r="72" spans="1:256" ht="37.5">
      <c r="A72" s="155"/>
      <c r="B72" s="158"/>
      <c r="C72" s="88" t="s">
        <v>87</v>
      </c>
      <c r="D72" s="89" t="s">
        <v>88</v>
      </c>
      <c r="E72" s="93">
        <v>11236.36</v>
      </c>
      <c r="F72" s="93">
        <v>11236.36</v>
      </c>
      <c r="G72" s="93">
        <v>11236.36</v>
      </c>
      <c r="H72" s="93">
        <v>6798</v>
      </c>
      <c r="I72" s="93">
        <v>6798</v>
      </c>
      <c r="J72" s="93">
        <v>6798</v>
      </c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1"/>
      <c r="HT72" s="91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  <c r="IU72" s="91"/>
      <c r="IV72" s="91"/>
    </row>
    <row r="73" spans="1:256" ht="20.25">
      <c r="A73" s="94" t="s">
        <v>126</v>
      </c>
      <c r="B73" s="150" t="s">
        <v>127</v>
      </c>
      <c r="C73" s="151"/>
      <c r="D73" s="151"/>
      <c r="E73" s="151"/>
      <c r="F73" s="151"/>
      <c r="G73" s="151"/>
      <c r="H73" s="151"/>
      <c r="I73" s="151"/>
      <c r="J73" s="152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  <c r="IU73" s="91"/>
      <c r="IV73" s="91"/>
    </row>
    <row r="74" spans="1:256" ht="37.5">
      <c r="A74" s="153" t="s">
        <v>125</v>
      </c>
      <c r="B74" s="156" t="s">
        <v>117</v>
      </c>
      <c r="C74" s="88" t="s">
        <v>118</v>
      </c>
      <c r="D74" s="89" t="s">
        <v>83</v>
      </c>
      <c r="E74" s="89">
        <v>0</v>
      </c>
      <c r="F74" s="89">
        <v>0</v>
      </c>
      <c r="G74" s="89">
        <v>0</v>
      </c>
      <c r="H74" s="89">
        <v>0</v>
      </c>
      <c r="I74" s="90">
        <v>0</v>
      </c>
      <c r="J74" s="90">
        <v>0</v>
      </c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1"/>
      <c r="HT74" s="91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  <c r="IU74" s="91"/>
      <c r="IV74" s="91"/>
    </row>
    <row r="75" spans="1:256" ht="93.75">
      <c r="A75" s="154"/>
      <c r="B75" s="157"/>
      <c r="C75" s="88" t="s">
        <v>119</v>
      </c>
      <c r="D75" s="89" t="s">
        <v>83</v>
      </c>
      <c r="E75" s="89">
        <v>0</v>
      </c>
      <c r="F75" s="89">
        <v>0</v>
      </c>
      <c r="G75" s="89">
        <v>0</v>
      </c>
      <c r="H75" s="89">
        <v>0</v>
      </c>
      <c r="I75" s="90">
        <v>0</v>
      </c>
      <c r="J75" s="90">
        <v>0</v>
      </c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1"/>
      <c r="HT75" s="91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  <c r="IU75" s="91"/>
      <c r="IV75" s="91"/>
    </row>
    <row r="76" spans="1:256" ht="56.25">
      <c r="A76" s="154"/>
      <c r="B76" s="157"/>
      <c r="C76" s="88" t="s">
        <v>120</v>
      </c>
      <c r="D76" s="89" t="s">
        <v>121</v>
      </c>
      <c r="E76" s="89">
        <v>0</v>
      </c>
      <c r="F76" s="89">
        <v>0</v>
      </c>
      <c r="G76" s="89">
        <v>0</v>
      </c>
      <c r="H76" s="89">
        <v>0</v>
      </c>
      <c r="I76" s="90">
        <v>0</v>
      </c>
      <c r="J76" s="90">
        <v>0</v>
      </c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1"/>
      <c r="HT76" s="91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  <c r="IU76" s="91"/>
      <c r="IV76" s="91"/>
    </row>
    <row r="77" spans="1:256" ht="37.5">
      <c r="A77" s="154"/>
      <c r="B77" s="157"/>
      <c r="C77" s="88" t="s">
        <v>122</v>
      </c>
      <c r="D77" s="89" t="s">
        <v>121</v>
      </c>
      <c r="E77" s="89"/>
      <c r="F77" s="89"/>
      <c r="G77" s="89"/>
      <c r="H77" s="89">
        <v>354</v>
      </c>
      <c r="I77" s="92">
        <v>432</v>
      </c>
      <c r="J77" s="92">
        <v>432</v>
      </c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1"/>
      <c r="HT77" s="91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  <c r="IU77" s="91"/>
      <c r="IV77" s="91"/>
    </row>
    <row r="78" spans="1:256" ht="37.5">
      <c r="A78" s="155"/>
      <c r="B78" s="158"/>
      <c r="C78" s="88" t="s">
        <v>87</v>
      </c>
      <c r="D78" s="89" t="s">
        <v>88</v>
      </c>
      <c r="E78" s="89"/>
      <c r="F78" s="89"/>
      <c r="G78" s="89"/>
      <c r="H78" s="93">
        <v>1842.7</v>
      </c>
      <c r="I78" s="93">
        <v>1842.7</v>
      </c>
      <c r="J78" s="93">
        <v>1842.7</v>
      </c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  <c r="GQ78" s="91"/>
      <c r="GR78" s="91"/>
      <c r="GS78" s="91"/>
      <c r="GT78" s="91"/>
      <c r="GU78" s="91"/>
      <c r="GV78" s="91"/>
      <c r="GW78" s="91"/>
      <c r="GX78" s="91"/>
      <c r="GY78" s="91"/>
      <c r="GZ78" s="91"/>
      <c r="HA78" s="91"/>
      <c r="HB78" s="91"/>
      <c r="HC78" s="91"/>
      <c r="HD78" s="91"/>
      <c r="HE78" s="91"/>
      <c r="HF78" s="91"/>
      <c r="HG78" s="91"/>
      <c r="HH78" s="91"/>
      <c r="HI78" s="91"/>
      <c r="HJ78" s="91"/>
      <c r="HK78" s="91"/>
      <c r="HL78" s="91"/>
      <c r="HM78" s="91"/>
      <c r="HN78" s="91"/>
      <c r="HO78" s="91"/>
      <c r="HP78" s="91"/>
      <c r="HQ78" s="91"/>
      <c r="HR78" s="91"/>
      <c r="HS78" s="91"/>
      <c r="HT78" s="91"/>
      <c r="HU78" s="91"/>
      <c r="HV78" s="91"/>
      <c r="HW78" s="91"/>
      <c r="HX78" s="91"/>
      <c r="HY78" s="91"/>
      <c r="HZ78" s="91"/>
      <c r="IA78" s="91"/>
      <c r="IB78" s="91"/>
      <c r="IC78" s="91"/>
      <c r="ID78" s="91"/>
      <c r="IE78" s="91"/>
      <c r="IF78" s="91"/>
      <c r="IG78" s="91"/>
      <c r="IH78" s="91"/>
      <c r="II78" s="91"/>
      <c r="IJ78" s="91"/>
      <c r="IK78" s="91"/>
      <c r="IL78" s="91"/>
      <c r="IM78" s="91"/>
      <c r="IN78" s="91"/>
      <c r="IO78" s="91"/>
      <c r="IP78" s="91"/>
      <c r="IQ78" s="91"/>
      <c r="IR78" s="91"/>
      <c r="IS78" s="91"/>
      <c r="IT78" s="91"/>
      <c r="IU78" s="91"/>
      <c r="IV78" s="91"/>
    </row>
    <row r="79" spans="1:256" ht="18.75">
      <c r="A79" s="162" t="s">
        <v>113</v>
      </c>
      <c r="B79" s="163"/>
      <c r="C79" s="163"/>
      <c r="D79" s="163"/>
      <c r="E79" s="163"/>
      <c r="F79" s="163"/>
      <c r="G79" s="163"/>
      <c r="H79" s="96">
        <f>H66+H72+H78</f>
        <v>16376</v>
      </c>
      <c r="I79" s="96">
        <f>I66+I72+I78</f>
        <v>16376</v>
      </c>
      <c r="J79" s="96">
        <f>J66+J72+J78</f>
        <v>16376</v>
      </c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  <c r="HD79" s="97"/>
      <c r="HE79" s="97"/>
      <c r="HF79" s="97"/>
      <c r="HG79" s="97"/>
      <c r="HH79" s="97"/>
      <c r="HI79" s="97"/>
      <c r="HJ79" s="97"/>
      <c r="HK79" s="97"/>
      <c r="HL79" s="97"/>
      <c r="HM79" s="97"/>
      <c r="HN79" s="97"/>
      <c r="HO79" s="97"/>
      <c r="HP79" s="97"/>
      <c r="HQ79" s="97"/>
      <c r="HR79" s="97"/>
      <c r="HS79" s="97"/>
      <c r="HT79" s="97"/>
      <c r="HU79" s="97"/>
      <c r="HV79" s="97"/>
      <c r="HW79" s="97"/>
      <c r="HX79" s="97"/>
      <c r="HY79" s="97"/>
      <c r="HZ79" s="97"/>
      <c r="IA79" s="97"/>
      <c r="IB79" s="97"/>
      <c r="IC79" s="97"/>
      <c r="ID79" s="97"/>
      <c r="IE79" s="97"/>
      <c r="IF79" s="97"/>
      <c r="IG79" s="97"/>
      <c r="IH79" s="97"/>
      <c r="II79" s="97"/>
      <c r="IJ79" s="97"/>
      <c r="IK79" s="97"/>
      <c r="IL79" s="97"/>
      <c r="IM79" s="97"/>
      <c r="IN79" s="97"/>
      <c r="IO79" s="97"/>
      <c r="IP79" s="97"/>
      <c r="IQ79" s="97"/>
      <c r="IR79" s="97"/>
      <c r="IS79" s="97"/>
      <c r="IT79" s="97"/>
      <c r="IU79" s="97"/>
      <c r="IV79" s="97"/>
    </row>
    <row r="80" spans="1:256" ht="19.5">
      <c r="A80" s="162" t="s">
        <v>74</v>
      </c>
      <c r="B80" s="163"/>
      <c r="C80" s="163"/>
      <c r="D80" s="163"/>
      <c r="E80" s="163"/>
      <c r="F80" s="163"/>
      <c r="G80" s="163"/>
      <c r="H80" s="98">
        <f>H60+H79</f>
        <v>286730.5</v>
      </c>
      <c r="I80" s="98">
        <f>I60+I79</f>
        <v>286730.5</v>
      </c>
      <c r="J80" s="98">
        <f>J60+J79</f>
        <v>286730.5</v>
      </c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99"/>
      <c r="GW80" s="99"/>
      <c r="GX80" s="99"/>
      <c r="GY80" s="99"/>
      <c r="GZ80" s="99"/>
      <c r="HA80" s="99"/>
      <c r="HB80" s="99"/>
      <c r="HC80" s="99"/>
      <c r="HD80" s="99"/>
      <c r="HE80" s="99"/>
      <c r="HF80" s="99"/>
      <c r="HG80" s="99"/>
      <c r="HH80" s="99"/>
      <c r="HI80" s="99"/>
      <c r="HJ80" s="99"/>
      <c r="HK80" s="99"/>
      <c r="HL80" s="99"/>
      <c r="HM80" s="99"/>
      <c r="HN80" s="99"/>
      <c r="HO80" s="99"/>
      <c r="HP80" s="99"/>
      <c r="HQ80" s="99"/>
      <c r="HR80" s="99"/>
      <c r="HS80" s="99"/>
      <c r="HT80" s="99"/>
      <c r="HU80" s="99"/>
      <c r="HV80" s="99"/>
      <c r="HW80" s="99"/>
      <c r="HX80" s="99"/>
      <c r="HY80" s="99"/>
      <c r="HZ80" s="99"/>
      <c r="IA80" s="99"/>
      <c r="IB80" s="99"/>
      <c r="IC80" s="99"/>
      <c r="ID80" s="99"/>
      <c r="IE80" s="99"/>
      <c r="IF80" s="99"/>
      <c r="IG80" s="99"/>
      <c r="IH80" s="99"/>
      <c r="II80" s="99"/>
      <c r="IJ80" s="99"/>
      <c r="IK80" s="99"/>
      <c r="IL80" s="99"/>
      <c r="IM80" s="99"/>
      <c r="IN80" s="99"/>
      <c r="IO80" s="99"/>
      <c r="IP80" s="99"/>
      <c r="IQ80" s="99"/>
      <c r="IR80" s="99"/>
      <c r="IS80" s="99"/>
      <c r="IT80" s="99"/>
      <c r="IU80" s="99"/>
      <c r="IV80" s="99"/>
    </row>
  </sheetData>
  <sheetProtection/>
  <mergeCells count="51">
    <mergeCell ref="I8:I9"/>
    <mergeCell ref="J8:J9"/>
    <mergeCell ref="A11:J11"/>
    <mergeCell ref="B12:J12"/>
    <mergeCell ref="A13:A17"/>
    <mergeCell ref="B13:B17"/>
    <mergeCell ref="B73:J73"/>
    <mergeCell ref="A74:A78"/>
    <mergeCell ref="B74:B78"/>
    <mergeCell ref="A79:G79"/>
    <mergeCell ref="A80:G80"/>
    <mergeCell ref="A7:A9"/>
    <mergeCell ref="B7:B9"/>
    <mergeCell ref="C7:G7"/>
    <mergeCell ref="H7:J7"/>
    <mergeCell ref="C8:C9"/>
    <mergeCell ref="A60:G60"/>
    <mergeCell ref="B61:J61"/>
    <mergeCell ref="A62:A66"/>
    <mergeCell ref="B62:B66"/>
    <mergeCell ref="B67:J67"/>
    <mergeCell ref="A68:A72"/>
    <mergeCell ref="B68:B72"/>
    <mergeCell ref="B48:J48"/>
    <mergeCell ref="A49:A53"/>
    <mergeCell ref="B49:B53"/>
    <mergeCell ref="B54:J54"/>
    <mergeCell ref="A55:A59"/>
    <mergeCell ref="B55:B59"/>
    <mergeCell ref="B36:J36"/>
    <mergeCell ref="A37:A41"/>
    <mergeCell ref="B37:B41"/>
    <mergeCell ref="B42:J42"/>
    <mergeCell ref="A43:A47"/>
    <mergeCell ref="B43:B47"/>
    <mergeCell ref="B24:J24"/>
    <mergeCell ref="A25:A29"/>
    <mergeCell ref="B25:B29"/>
    <mergeCell ref="B30:J30"/>
    <mergeCell ref="A31:A35"/>
    <mergeCell ref="B31:B35"/>
    <mergeCell ref="A5:R5"/>
    <mergeCell ref="A6:R6"/>
    <mergeCell ref="G1:J1"/>
    <mergeCell ref="A3:J3"/>
    <mergeCell ref="B18:J18"/>
    <mergeCell ref="A19:A23"/>
    <mergeCell ref="B19:B23"/>
    <mergeCell ref="D8:D9"/>
    <mergeCell ref="E8:G8"/>
    <mergeCell ref="H8:H9"/>
  </mergeCells>
  <printOptions/>
  <pageMargins left="0.7480314960629921" right="0.2362204724409449" top="0.5905511811023623" bottom="0.45" header="0.31496062992125984" footer="0.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tabSelected="1" view="pageBreakPreview" zoomScale="60" zoomScaleNormal="90" workbookViewId="0" topLeftCell="A1">
      <selection activeCell="D16" sqref="D16"/>
    </sheetView>
  </sheetViews>
  <sheetFormatPr defaultColWidth="9.140625" defaultRowHeight="15"/>
  <cols>
    <col min="1" max="1" width="7.28125" style="1" customWidth="1"/>
    <col min="2" max="2" width="44.421875" style="1" customWidth="1"/>
    <col min="3" max="3" width="26.7109375" style="1" customWidth="1"/>
    <col min="4" max="5" width="15.140625" style="1" bestFit="1" customWidth="1"/>
    <col min="6" max="9" width="12.7109375" style="1" bestFit="1" customWidth="1"/>
    <col min="10" max="10" width="9.140625" style="1" customWidth="1"/>
    <col min="11" max="11" width="9.57421875" style="1" bestFit="1" customWidth="1"/>
    <col min="12" max="16384" width="9.140625" style="1" customWidth="1"/>
  </cols>
  <sheetData>
    <row r="1" spans="4:9" ht="66" customHeight="1">
      <c r="D1" s="5"/>
      <c r="E1" s="5"/>
      <c r="F1" s="127" t="s">
        <v>146</v>
      </c>
      <c r="G1" s="127"/>
      <c r="H1" s="127"/>
      <c r="I1" s="127"/>
    </row>
    <row r="3" spans="1:9" ht="31.5" customHeight="1">
      <c r="A3" s="149" t="s">
        <v>9</v>
      </c>
      <c r="B3" s="149"/>
      <c r="C3" s="149"/>
      <c r="D3" s="149"/>
      <c r="E3" s="149"/>
      <c r="F3" s="149"/>
      <c r="G3" s="149"/>
      <c r="H3" s="149"/>
      <c r="I3" s="149"/>
    </row>
    <row r="5" spans="1:11" ht="15">
      <c r="A5" s="148" t="s">
        <v>46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30" customHeight="1">
      <c r="A6" s="133" t="s">
        <v>45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8" spans="1:9" s="8" customFormat="1" ht="14.25">
      <c r="A8" s="202" t="s">
        <v>1</v>
      </c>
      <c r="B8" s="200" t="s">
        <v>23</v>
      </c>
      <c r="C8" s="200" t="s">
        <v>10</v>
      </c>
      <c r="D8" s="197" t="s">
        <v>11</v>
      </c>
      <c r="E8" s="198"/>
      <c r="F8" s="198"/>
      <c r="G8" s="198"/>
      <c r="H8" s="198"/>
      <c r="I8" s="199"/>
    </row>
    <row r="9" spans="1:9" s="8" customFormat="1" ht="14.25">
      <c r="A9" s="202"/>
      <c r="B9" s="201"/>
      <c r="C9" s="201"/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</row>
    <row r="10" spans="1:9" s="63" customFormat="1" ht="14.25">
      <c r="A10" s="62"/>
      <c r="B10" s="62"/>
      <c r="C10" s="62" t="s">
        <v>8</v>
      </c>
      <c r="D10" s="223">
        <f aca="true" t="shared" si="0" ref="D10:I10">SUM(D11:D14)</f>
        <v>298275.8037</v>
      </c>
      <c r="E10" s="224">
        <f t="shared" si="0"/>
        <v>312648.82765</v>
      </c>
      <c r="F10" s="222">
        <f t="shared" si="0"/>
        <v>320909.36299999995</v>
      </c>
      <c r="G10" s="222">
        <f t="shared" si="0"/>
        <v>320799.463</v>
      </c>
      <c r="H10" s="222">
        <f t="shared" si="0"/>
        <v>320056.963</v>
      </c>
      <c r="I10" s="222">
        <f t="shared" si="0"/>
        <v>320056.963</v>
      </c>
    </row>
    <row r="11" spans="1:9" s="5" customFormat="1" ht="30" customHeight="1">
      <c r="A11" s="196"/>
      <c r="B11" s="135"/>
      <c r="C11" s="2" t="s">
        <v>67</v>
      </c>
      <c r="D11" s="221">
        <f>D18+D53+D94+D119+D134</f>
        <v>162205.72789</v>
      </c>
      <c r="E11" s="221">
        <f>E18+E53+E94+E119+E134</f>
        <v>162884.26465</v>
      </c>
      <c r="F11" s="217">
        <f>F18+F53+F94+F119+F134</f>
        <v>164297.69999999998</v>
      </c>
      <c r="G11" s="217">
        <f>G18+G53+G94+G119+G134</f>
        <v>164296.6</v>
      </c>
      <c r="H11" s="217">
        <f>H18+H53+H94+H119+H134</f>
        <v>164695.9</v>
      </c>
      <c r="I11" s="217">
        <f>I18+I53+I94+I119+I134</f>
        <v>164695.9</v>
      </c>
    </row>
    <row r="12" spans="1:9" s="5" customFormat="1" ht="33.75" customHeight="1">
      <c r="A12" s="196"/>
      <c r="B12" s="136"/>
      <c r="C12" s="2" t="s">
        <v>68</v>
      </c>
      <c r="D12" s="221">
        <f aca="true" t="shared" si="1" ref="D12:I13">D19+D54+D95+D120+D135</f>
        <v>5000</v>
      </c>
      <c r="E12" s="221">
        <f t="shared" si="1"/>
        <v>18533.8</v>
      </c>
      <c r="F12" s="217">
        <f t="shared" si="1"/>
        <v>24986.3</v>
      </c>
      <c r="G12" s="217">
        <f t="shared" si="1"/>
        <v>24883</v>
      </c>
      <c r="H12" s="217">
        <f t="shared" si="1"/>
        <v>24184.6</v>
      </c>
      <c r="I12" s="217">
        <f t="shared" si="1"/>
        <v>24184.6</v>
      </c>
    </row>
    <row r="13" spans="1:9" s="5" customFormat="1" ht="35.25" customHeight="1">
      <c r="A13" s="196"/>
      <c r="B13" s="136"/>
      <c r="C13" s="2" t="s">
        <v>12</v>
      </c>
      <c r="D13" s="221">
        <f t="shared" si="1"/>
        <v>131070.07580999998</v>
      </c>
      <c r="E13" s="221">
        <f t="shared" si="1"/>
        <v>131230.763</v>
      </c>
      <c r="F13" s="217">
        <f t="shared" si="1"/>
        <v>131625.36299999998</v>
      </c>
      <c r="G13" s="217">
        <f t="shared" si="1"/>
        <v>131619.86299999998</v>
      </c>
      <c r="H13" s="217">
        <f t="shared" si="1"/>
        <v>131176.463</v>
      </c>
      <c r="I13" s="217">
        <f t="shared" si="1"/>
        <v>131176.463</v>
      </c>
    </row>
    <row r="14" spans="1:9" s="5" customFormat="1" ht="15">
      <c r="A14" s="196"/>
      <c r="B14" s="137"/>
      <c r="C14" s="2" t="s">
        <v>13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5" customFormat="1" ht="45">
      <c r="A15" s="9"/>
      <c r="B15" s="9" t="s">
        <v>76</v>
      </c>
      <c r="C15" s="83" t="s">
        <v>12</v>
      </c>
      <c r="D15" s="9">
        <v>7113.2</v>
      </c>
      <c r="E15" s="9">
        <v>7113.2</v>
      </c>
      <c r="F15" s="9">
        <v>7113.2</v>
      </c>
      <c r="G15" s="9">
        <v>7113.2</v>
      </c>
      <c r="H15" s="9">
        <v>7113.2</v>
      </c>
      <c r="I15" s="9">
        <v>7113.2</v>
      </c>
    </row>
    <row r="16" spans="1:9" s="5" customFormat="1" ht="60">
      <c r="A16" s="66"/>
      <c r="B16" s="65" t="s">
        <v>77</v>
      </c>
      <c r="C16" s="83" t="s">
        <v>12</v>
      </c>
      <c r="D16" s="66">
        <v>2093.5</v>
      </c>
      <c r="E16" s="66">
        <v>2093.5</v>
      </c>
      <c r="F16" s="66">
        <v>2093.5</v>
      </c>
      <c r="G16" s="66">
        <v>2093.5</v>
      </c>
      <c r="H16" s="66">
        <v>2093.5</v>
      </c>
      <c r="I16" s="66">
        <v>2096.5</v>
      </c>
    </row>
    <row r="17" spans="1:9" s="81" customFormat="1" ht="25.5" customHeight="1">
      <c r="A17" s="194">
        <v>1</v>
      </c>
      <c r="B17" s="186" t="s">
        <v>47</v>
      </c>
      <c r="C17" s="80" t="s">
        <v>8</v>
      </c>
      <c r="D17" s="82">
        <f aca="true" t="shared" si="2" ref="D17:I17">SUM(D18:D21)</f>
        <v>70713.2</v>
      </c>
      <c r="E17" s="82">
        <f t="shared" si="2"/>
        <v>80119.66464999999</v>
      </c>
      <c r="F17" s="82">
        <f t="shared" si="2"/>
        <v>70713.2</v>
      </c>
      <c r="G17" s="82">
        <f t="shared" si="2"/>
        <v>70713.2</v>
      </c>
      <c r="H17" s="82">
        <f t="shared" si="2"/>
        <v>70713.2</v>
      </c>
      <c r="I17" s="82">
        <f t="shared" si="2"/>
        <v>70713.2</v>
      </c>
    </row>
    <row r="18" spans="1:9" s="77" customFormat="1" ht="33.75" customHeight="1">
      <c r="A18" s="195"/>
      <c r="B18" s="186"/>
      <c r="C18" s="75" t="s">
        <v>67</v>
      </c>
      <c r="D18" s="78">
        <f>D23+D28+D33+D38+D43+D48</f>
        <v>39014.99999999999</v>
      </c>
      <c r="E18" s="78">
        <f>E23+E28+E33+E38+E43+E48</f>
        <v>39109.06464999999</v>
      </c>
      <c r="F18" s="78">
        <f>F23+F28+F33+F38+F43+F48</f>
        <v>39014.99999999999</v>
      </c>
      <c r="G18" s="78">
        <f>G23+G28+G33+G38+G43+G48</f>
        <v>39014.99999999999</v>
      </c>
      <c r="H18" s="78">
        <f>H23+H28+H33+H38+H43+H48</f>
        <v>39014.99999999999</v>
      </c>
      <c r="I18" s="78">
        <f>I23+I28+I33+I38+I43+I48</f>
        <v>39014.99999999999</v>
      </c>
    </row>
    <row r="19" spans="1:9" s="77" customFormat="1" ht="29.25" customHeight="1">
      <c r="A19" s="195"/>
      <c r="B19" s="186"/>
      <c r="C19" s="75" t="s">
        <v>68</v>
      </c>
      <c r="D19" s="78">
        <f>D24+D29+D34+D39+D44+D49</f>
        <v>0</v>
      </c>
      <c r="E19" s="78">
        <f>E24+E29+E34+E39+E44+E49</f>
        <v>9312.4</v>
      </c>
      <c r="F19" s="78">
        <f>F24+F29+F34+F39+F44+F49</f>
        <v>0</v>
      </c>
      <c r="G19" s="78">
        <f>G24+G29+G34+G39+G44+G49</f>
        <v>0</v>
      </c>
      <c r="H19" s="78">
        <f>H24+H29+H34+H39+H44+H49</f>
        <v>0</v>
      </c>
      <c r="I19" s="78">
        <f>I24+I29+I34+I39+I44+I49</f>
        <v>0</v>
      </c>
    </row>
    <row r="20" spans="1:9" s="77" customFormat="1" ht="30.75" customHeight="1">
      <c r="A20" s="195"/>
      <c r="B20" s="186"/>
      <c r="C20" s="75" t="s">
        <v>12</v>
      </c>
      <c r="D20" s="78">
        <f aca="true" t="shared" si="3" ref="D20:I20">D25+D30+D35+D40+D45+D50</f>
        <v>31698.2</v>
      </c>
      <c r="E20" s="78">
        <f t="shared" si="3"/>
        <v>31698.2</v>
      </c>
      <c r="F20" s="78">
        <f t="shared" si="3"/>
        <v>31698.2</v>
      </c>
      <c r="G20" s="78">
        <f t="shared" si="3"/>
        <v>31698.2</v>
      </c>
      <c r="H20" s="78">
        <f t="shared" si="3"/>
        <v>31698.2</v>
      </c>
      <c r="I20" s="78">
        <f t="shared" si="3"/>
        <v>31698.2</v>
      </c>
    </row>
    <row r="21" spans="1:9" s="77" customFormat="1" ht="15">
      <c r="A21" s="195"/>
      <c r="B21" s="187"/>
      <c r="C21" s="75" t="s">
        <v>13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ht="21" customHeight="1">
      <c r="A22" s="180" t="s">
        <v>31</v>
      </c>
      <c r="B22" s="189" t="s">
        <v>48</v>
      </c>
      <c r="C22" s="1" t="s">
        <v>8</v>
      </c>
      <c r="D22" s="28">
        <f aca="true" t="shared" si="4" ref="D22:I22">SUM(D23:D26)</f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8">
        <f t="shared" si="4"/>
        <v>0</v>
      </c>
      <c r="I22" s="28">
        <f t="shared" si="4"/>
        <v>0</v>
      </c>
    </row>
    <row r="23" spans="1:9" s="5" customFormat="1" ht="33.75" customHeight="1">
      <c r="A23" s="180"/>
      <c r="B23" s="190"/>
      <c r="C23" s="2" t="s">
        <v>67</v>
      </c>
      <c r="D23" s="9"/>
      <c r="E23" s="9"/>
      <c r="F23" s="9"/>
      <c r="G23" s="9"/>
      <c r="H23" s="9"/>
      <c r="I23" s="9"/>
    </row>
    <row r="24" spans="1:9" s="5" customFormat="1" ht="33" customHeight="1">
      <c r="A24" s="180"/>
      <c r="B24" s="190"/>
      <c r="C24" s="2" t="s">
        <v>68</v>
      </c>
      <c r="D24" s="9"/>
      <c r="E24" s="9"/>
      <c r="F24" s="9"/>
      <c r="G24" s="9"/>
      <c r="H24" s="9"/>
      <c r="I24" s="9"/>
    </row>
    <row r="25" spans="1:9" s="5" customFormat="1" ht="35.25" customHeight="1">
      <c r="A25" s="180"/>
      <c r="B25" s="190"/>
      <c r="C25" s="2" t="s">
        <v>12</v>
      </c>
      <c r="D25" s="7"/>
      <c r="E25" s="7"/>
      <c r="F25" s="7"/>
      <c r="G25" s="7"/>
      <c r="H25" s="7"/>
      <c r="I25" s="7"/>
    </row>
    <row r="26" spans="1:9" s="5" customFormat="1" ht="15">
      <c r="A26" s="180"/>
      <c r="B26" s="191"/>
      <c r="C26" s="2" t="s">
        <v>13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ht="21" customHeight="1">
      <c r="A27" s="180" t="s">
        <v>40</v>
      </c>
      <c r="B27" s="189" t="s">
        <v>49</v>
      </c>
      <c r="C27" s="1" t="s">
        <v>8</v>
      </c>
      <c r="D27" s="30">
        <f aca="true" t="shared" si="5" ref="D27:I27">SUM(D28:D31)</f>
        <v>68643.9</v>
      </c>
      <c r="E27" s="30">
        <f t="shared" si="5"/>
        <v>68643.9</v>
      </c>
      <c r="F27" s="30">
        <f t="shared" si="5"/>
        <v>68643.9</v>
      </c>
      <c r="G27" s="30">
        <f t="shared" si="5"/>
        <v>68643.9</v>
      </c>
      <c r="H27" s="30">
        <f t="shared" si="5"/>
        <v>68643.9</v>
      </c>
      <c r="I27" s="30">
        <f t="shared" si="5"/>
        <v>68643.9</v>
      </c>
    </row>
    <row r="28" spans="1:9" s="5" customFormat="1" ht="37.5" customHeight="1">
      <c r="A28" s="180"/>
      <c r="B28" s="190"/>
      <c r="C28" s="2" t="s">
        <v>67</v>
      </c>
      <c r="D28" s="9">
        <v>36945.7</v>
      </c>
      <c r="E28" s="9">
        <v>36945.7</v>
      </c>
      <c r="F28" s="9">
        <v>36945.7</v>
      </c>
      <c r="G28" s="9">
        <v>36945.7</v>
      </c>
      <c r="H28" s="9">
        <v>36945.7</v>
      </c>
      <c r="I28" s="9">
        <v>36945.7</v>
      </c>
    </row>
    <row r="29" spans="1:9" s="5" customFormat="1" ht="29.25" customHeight="1">
      <c r="A29" s="180"/>
      <c r="B29" s="190"/>
      <c r="C29" s="2" t="s">
        <v>68</v>
      </c>
      <c r="D29" s="9"/>
      <c r="E29" s="9"/>
      <c r="F29" s="9"/>
      <c r="G29" s="9"/>
      <c r="H29" s="9"/>
      <c r="I29" s="9"/>
    </row>
    <row r="30" spans="1:9" s="5" customFormat="1" ht="38.25" customHeight="1">
      <c r="A30" s="180"/>
      <c r="B30" s="190"/>
      <c r="C30" s="2" t="s">
        <v>12</v>
      </c>
      <c r="D30" s="7">
        <v>31698.2</v>
      </c>
      <c r="E30" s="7">
        <v>31698.2</v>
      </c>
      <c r="F30" s="7">
        <v>31698.2</v>
      </c>
      <c r="G30" s="7">
        <v>31698.2</v>
      </c>
      <c r="H30" s="7">
        <v>31698.2</v>
      </c>
      <c r="I30" s="7">
        <v>31698.2</v>
      </c>
    </row>
    <row r="31" spans="1:9" s="5" customFormat="1" ht="15">
      <c r="A31" s="180"/>
      <c r="B31" s="191"/>
      <c r="C31" s="2" t="s">
        <v>13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</row>
    <row r="32" spans="1:9" ht="25.5" customHeight="1">
      <c r="A32" s="180" t="s">
        <v>41</v>
      </c>
      <c r="B32" s="181" t="s">
        <v>50</v>
      </c>
      <c r="C32" s="1" t="s">
        <v>8</v>
      </c>
      <c r="D32" s="32">
        <f aca="true" t="shared" si="6" ref="D32:I32">SUM(D33:D36)</f>
        <v>651.6</v>
      </c>
      <c r="E32" s="32">
        <f t="shared" si="6"/>
        <v>651.6</v>
      </c>
      <c r="F32" s="32">
        <f t="shared" si="6"/>
        <v>651.6</v>
      </c>
      <c r="G32" s="32">
        <f t="shared" si="6"/>
        <v>651.6</v>
      </c>
      <c r="H32" s="32">
        <f t="shared" si="6"/>
        <v>651.6</v>
      </c>
      <c r="I32" s="32">
        <f t="shared" si="6"/>
        <v>651.6</v>
      </c>
    </row>
    <row r="33" spans="1:9" s="5" customFormat="1" ht="36" customHeight="1">
      <c r="A33" s="180"/>
      <c r="B33" s="182"/>
      <c r="C33" s="2" t="s">
        <v>67</v>
      </c>
      <c r="D33" s="32">
        <v>651.6</v>
      </c>
      <c r="E33" s="32">
        <v>651.6</v>
      </c>
      <c r="F33" s="32">
        <v>651.6</v>
      </c>
      <c r="G33" s="32">
        <v>651.6</v>
      </c>
      <c r="H33" s="32">
        <v>651.6</v>
      </c>
      <c r="I33" s="32">
        <v>651.6</v>
      </c>
    </row>
    <row r="34" spans="1:9" s="5" customFormat="1" ht="33" customHeight="1">
      <c r="A34" s="180"/>
      <c r="B34" s="182"/>
      <c r="C34" s="2" t="s">
        <v>68</v>
      </c>
      <c r="D34" s="9"/>
      <c r="E34" s="9"/>
      <c r="F34" s="9"/>
      <c r="G34" s="9"/>
      <c r="H34" s="9"/>
      <c r="I34" s="9"/>
    </row>
    <row r="35" spans="1:9" s="5" customFormat="1" ht="31.5" customHeight="1">
      <c r="A35" s="180"/>
      <c r="B35" s="182"/>
      <c r="C35" s="2" t="s">
        <v>12</v>
      </c>
      <c r="D35" s="7"/>
      <c r="E35" s="7"/>
      <c r="F35" s="7"/>
      <c r="G35" s="7"/>
      <c r="H35" s="7"/>
      <c r="I35" s="7"/>
    </row>
    <row r="36" spans="1:9" s="5" customFormat="1" ht="15">
      <c r="A36" s="180"/>
      <c r="B36" s="183"/>
      <c r="C36" s="2" t="s">
        <v>13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ht="27.75" customHeight="1">
      <c r="A37" s="180" t="s">
        <v>42</v>
      </c>
      <c r="B37" s="181" t="s">
        <v>51</v>
      </c>
      <c r="C37" s="1" t="s">
        <v>8</v>
      </c>
      <c r="D37" s="32">
        <v>1367.7</v>
      </c>
      <c r="E37" s="32">
        <v>1367.7</v>
      </c>
      <c r="F37" s="32">
        <v>1367.7</v>
      </c>
      <c r="G37" s="32">
        <v>1367.7</v>
      </c>
      <c r="H37" s="32">
        <v>1367.7</v>
      </c>
      <c r="I37" s="32">
        <v>1367.7</v>
      </c>
    </row>
    <row r="38" spans="1:9" s="5" customFormat="1" ht="29.25" customHeight="1">
      <c r="A38" s="180"/>
      <c r="B38" s="182"/>
      <c r="C38" s="2" t="s">
        <v>67</v>
      </c>
      <c r="D38" s="32">
        <v>1367.7</v>
      </c>
      <c r="E38" s="32">
        <v>1367.7</v>
      </c>
      <c r="F38" s="32">
        <v>1367.7</v>
      </c>
      <c r="G38" s="32">
        <v>1367.7</v>
      </c>
      <c r="H38" s="32">
        <v>1367.7</v>
      </c>
      <c r="I38" s="32">
        <v>1367.7</v>
      </c>
    </row>
    <row r="39" spans="1:9" s="5" customFormat="1" ht="29.25" customHeight="1">
      <c r="A39" s="180"/>
      <c r="B39" s="182"/>
      <c r="C39" s="2" t="s">
        <v>68</v>
      </c>
      <c r="D39" s="9"/>
      <c r="E39" s="9"/>
      <c r="F39" s="9"/>
      <c r="G39" s="9"/>
      <c r="H39" s="9"/>
      <c r="I39" s="9"/>
    </row>
    <row r="40" spans="1:9" s="5" customFormat="1" ht="28.5" customHeight="1">
      <c r="A40" s="180"/>
      <c r="B40" s="182"/>
      <c r="C40" s="2" t="s">
        <v>12</v>
      </c>
      <c r="D40" s="7"/>
      <c r="E40" s="7"/>
      <c r="F40" s="7"/>
      <c r="G40" s="7"/>
      <c r="H40" s="7"/>
      <c r="I40" s="7"/>
    </row>
    <row r="41" spans="1:9" s="5" customFormat="1" ht="15">
      <c r="A41" s="180"/>
      <c r="B41" s="183"/>
      <c r="C41" s="2" t="s">
        <v>13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ht="24" customHeight="1">
      <c r="A42" s="180" t="s">
        <v>43</v>
      </c>
      <c r="B42" s="177" t="s">
        <v>52</v>
      </c>
      <c r="C42" s="74" t="s">
        <v>8</v>
      </c>
      <c r="D42" s="35">
        <v>50</v>
      </c>
      <c r="E42" s="35">
        <v>50</v>
      </c>
      <c r="F42" s="35">
        <v>50</v>
      </c>
      <c r="G42" s="35">
        <v>50</v>
      </c>
      <c r="H42" s="35">
        <v>50</v>
      </c>
      <c r="I42" s="35">
        <v>50</v>
      </c>
    </row>
    <row r="43" spans="1:9" s="5" customFormat="1" ht="36" customHeight="1">
      <c r="A43" s="180"/>
      <c r="B43" s="178"/>
      <c r="C43" s="2" t="s">
        <v>67</v>
      </c>
      <c r="D43" s="35">
        <v>50</v>
      </c>
      <c r="E43" s="35">
        <v>50</v>
      </c>
      <c r="F43" s="35">
        <v>50</v>
      </c>
      <c r="G43" s="35">
        <v>50</v>
      </c>
      <c r="H43" s="35">
        <v>50</v>
      </c>
      <c r="I43" s="35">
        <v>50</v>
      </c>
    </row>
    <row r="44" spans="1:9" s="5" customFormat="1" ht="25.5" customHeight="1">
      <c r="A44" s="180"/>
      <c r="B44" s="178"/>
      <c r="C44" s="2" t="s">
        <v>68</v>
      </c>
      <c r="D44" s="9"/>
      <c r="E44" s="9"/>
      <c r="F44" s="9"/>
      <c r="G44" s="9"/>
      <c r="H44" s="9"/>
      <c r="I44" s="9"/>
    </row>
    <row r="45" spans="1:9" s="5" customFormat="1" ht="31.5" customHeight="1">
      <c r="A45" s="180"/>
      <c r="B45" s="178"/>
      <c r="C45" s="2" t="s">
        <v>12</v>
      </c>
      <c r="D45" s="7"/>
      <c r="E45" s="7"/>
      <c r="F45" s="7"/>
      <c r="G45" s="7"/>
      <c r="H45" s="7"/>
      <c r="I45" s="7"/>
    </row>
    <row r="46" spans="1:9" s="5" customFormat="1" ht="15">
      <c r="A46" s="180"/>
      <c r="B46" s="179"/>
      <c r="C46" s="2" t="s">
        <v>13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</row>
    <row r="47" spans="1:9" s="5" customFormat="1" ht="15.75">
      <c r="A47" s="180" t="s">
        <v>160</v>
      </c>
      <c r="B47" s="177" t="str">
        <f>2!B19</f>
        <v>Завершение строительства, укомплектование средствами обучения и воспитания, мягким инвентарем образовательных организаций</v>
      </c>
      <c r="C47" s="74" t="s">
        <v>8</v>
      </c>
      <c r="D47" s="35">
        <f>D48+D49+D50</f>
        <v>0</v>
      </c>
      <c r="E47" s="35">
        <f>E48+E49+E50</f>
        <v>9406.46465</v>
      </c>
      <c r="F47" s="35">
        <f>F48+F49+F50</f>
        <v>0</v>
      </c>
      <c r="G47" s="35">
        <f>G48+G49+G50</f>
        <v>0</v>
      </c>
      <c r="H47" s="35">
        <f>H48+H49+H50</f>
        <v>0</v>
      </c>
      <c r="I47" s="35">
        <f>I48+I49+I50</f>
        <v>0</v>
      </c>
    </row>
    <row r="48" spans="1:9" s="5" customFormat="1" ht="45">
      <c r="A48" s="180"/>
      <c r="B48" s="178"/>
      <c r="C48" s="2" t="s">
        <v>67</v>
      </c>
      <c r="D48" s="35">
        <v>0</v>
      </c>
      <c r="E48" s="219">
        <v>94.06465</v>
      </c>
      <c r="F48" s="35">
        <v>0</v>
      </c>
      <c r="G48" s="35">
        <v>0</v>
      </c>
      <c r="H48" s="35">
        <v>0</v>
      </c>
      <c r="I48" s="35">
        <v>0</v>
      </c>
    </row>
    <row r="49" spans="1:9" s="5" customFormat="1" ht="30">
      <c r="A49" s="180"/>
      <c r="B49" s="178"/>
      <c r="C49" s="2" t="s">
        <v>68</v>
      </c>
      <c r="D49" s="120">
        <v>0</v>
      </c>
      <c r="E49" s="120">
        <v>9312.4</v>
      </c>
      <c r="F49" s="120">
        <v>0</v>
      </c>
      <c r="G49" s="120">
        <v>0</v>
      </c>
      <c r="H49" s="120">
        <v>0</v>
      </c>
      <c r="I49" s="120">
        <v>0</v>
      </c>
    </row>
    <row r="50" spans="1:9" s="5" customFormat="1" ht="30">
      <c r="A50" s="180"/>
      <c r="B50" s="178"/>
      <c r="C50" s="2" t="s">
        <v>12</v>
      </c>
      <c r="D50" s="7"/>
      <c r="E50" s="7"/>
      <c r="F50" s="7"/>
      <c r="G50" s="7"/>
      <c r="H50" s="7"/>
      <c r="I50" s="7"/>
    </row>
    <row r="51" spans="1:9" s="5" customFormat="1" ht="15">
      <c r="A51" s="180"/>
      <c r="B51" s="179"/>
      <c r="C51" s="2" t="s">
        <v>13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</row>
    <row r="52" spans="1:9" s="37" customFormat="1" ht="31.5" customHeight="1">
      <c r="A52" s="188">
        <v>2</v>
      </c>
      <c r="B52" s="185" t="s">
        <v>53</v>
      </c>
      <c r="C52" s="43" t="s">
        <v>8</v>
      </c>
      <c r="D52" s="36">
        <f aca="true" t="shared" si="7" ref="D52:I52">SUM(D53:D56)</f>
        <v>205235.7</v>
      </c>
      <c r="E52" s="36">
        <f t="shared" si="7"/>
        <v>215572.90000000002</v>
      </c>
      <c r="F52" s="36">
        <f t="shared" si="7"/>
        <v>233239.9</v>
      </c>
      <c r="G52" s="36">
        <f t="shared" si="7"/>
        <v>233130</v>
      </c>
      <c r="H52" s="36">
        <f t="shared" si="7"/>
        <v>232387.5</v>
      </c>
      <c r="I52" s="36">
        <f t="shared" si="7"/>
        <v>232387.5</v>
      </c>
    </row>
    <row r="53" spans="1:9" s="77" customFormat="1" ht="36" customHeight="1">
      <c r="A53" s="188"/>
      <c r="B53" s="186"/>
      <c r="C53" s="75" t="s">
        <v>67</v>
      </c>
      <c r="D53" s="76">
        <f>D58+D63+D69+D74+D79+D84</f>
        <v>121773</v>
      </c>
      <c r="E53" s="76">
        <f>E58+E63+E69+E74+E79+E84</f>
        <v>122620.7</v>
      </c>
      <c r="F53" s="76">
        <f>F58+F63+F69+F74+F79+F84</f>
        <v>124128.2</v>
      </c>
      <c r="G53" s="76">
        <f>G58+G63+G69+G74+G79+G84</f>
        <v>124127.1</v>
      </c>
      <c r="H53" s="76">
        <f>H58+H63+H69+H74+H79+H84</f>
        <v>124526.40000000001</v>
      </c>
      <c r="I53" s="76">
        <f>I58+I63+I69+I74+I79+I84</f>
        <v>124526.40000000001</v>
      </c>
    </row>
    <row r="54" spans="1:9" s="77" customFormat="1" ht="25.5" customHeight="1">
      <c r="A54" s="188"/>
      <c r="B54" s="186"/>
      <c r="C54" s="75" t="s">
        <v>68</v>
      </c>
      <c r="D54" s="76">
        <f aca="true" t="shared" si="8" ref="D54:I55">D59+D64+D70+D75+D80+D85</f>
        <v>0</v>
      </c>
      <c r="E54" s="76">
        <f t="shared" si="8"/>
        <v>9221.4</v>
      </c>
      <c r="F54" s="76">
        <f t="shared" si="8"/>
        <v>24986.3</v>
      </c>
      <c r="G54" s="76">
        <f t="shared" si="8"/>
        <v>24883</v>
      </c>
      <c r="H54" s="76">
        <f t="shared" si="8"/>
        <v>24184.6</v>
      </c>
      <c r="I54" s="76">
        <f t="shared" si="8"/>
        <v>24184.6</v>
      </c>
    </row>
    <row r="55" spans="1:10" s="77" customFormat="1" ht="31.5" customHeight="1">
      <c r="A55" s="188"/>
      <c r="B55" s="186"/>
      <c r="C55" s="75" t="s">
        <v>12</v>
      </c>
      <c r="D55" s="76">
        <f t="shared" si="8"/>
        <v>83462.7</v>
      </c>
      <c r="E55" s="76">
        <f t="shared" si="8"/>
        <v>83730.8</v>
      </c>
      <c r="F55" s="76">
        <f t="shared" si="8"/>
        <v>84125.4</v>
      </c>
      <c r="G55" s="76">
        <f t="shared" si="8"/>
        <v>84119.9</v>
      </c>
      <c r="H55" s="76">
        <f t="shared" si="8"/>
        <v>83676.5</v>
      </c>
      <c r="I55" s="76">
        <f t="shared" si="8"/>
        <v>83676.5</v>
      </c>
      <c r="J55" s="79"/>
    </row>
    <row r="56" spans="1:9" s="77" customFormat="1" ht="15">
      <c r="A56" s="188"/>
      <c r="B56" s="187"/>
      <c r="C56" s="75" t="s">
        <v>13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</row>
    <row r="57" spans="1:9" s="54" customFormat="1" ht="24.75" customHeight="1">
      <c r="A57" s="184" t="s">
        <v>32</v>
      </c>
      <c r="B57" s="181" t="s">
        <v>54</v>
      </c>
      <c r="C57" s="52" t="s">
        <v>8</v>
      </c>
      <c r="D57" s="53">
        <f aca="true" t="shared" si="9" ref="D57:I57">SUM(D58:D61)</f>
        <v>204760.7</v>
      </c>
      <c r="E57" s="53">
        <f t="shared" si="9"/>
        <v>204760.7</v>
      </c>
      <c r="F57" s="53">
        <f t="shared" si="9"/>
        <v>204760.7</v>
      </c>
      <c r="G57" s="53">
        <f t="shared" si="9"/>
        <v>204760.7</v>
      </c>
      <c r="H57" s="53">
        <f t="shared" si="9"/>
        <v>204760.7</v>
      </c>
      <c r="I57" s="53">
        <f t="shared" si="9"/>
        <v>204760.7</v>
      </c>
    </row>
    <row r="58" spans="1:9" s="5" customFormat="1" ht="36" customHeight="1">
      <c r="A58" s="184"/>
      <c r="B58" s="182"/>
      <c r="C58" s="2" t="s">
        <v>67</v>
      </c>
      <c r="D58" s="9">
        <v>121378</v>
      </c>
      <c r="E58" s="9">
        <v>121378</v>
      </c>
      <c r="F58" s="9">
        <v>121378</v>
      </c>
      <c r="G58" s="9">
        <v>121378</v>
      </c>
      <c r="H58" s="9">
        <v>121378</v>
      </c>
      <c r="I58" s="9">
        <v>121378</v>
      </c>
    </row>
    <row r="59" spans="1:9" s="5" customFormat="1" ht="25.5" customHeight="1">
      <c r="A59" s="184"/>
      <c r="B59" s="182"/>
      <c r="C59" s="2" t="s">
        <v>68</v>
      </c>
      <c r="D59" s="9"/>
      <c r="E59" s="9"/>
      <c r="F59" s="9"/>
      <c r="G59" s="9"/>
      <c r="H59" s="9"/>
      <c r="I59" s="9"/>
    </row>
    <row r="60" spans="1:9" s="5" customFormat="1" ht="31.5" customHeight="1">
      <c r="A60" s="184"/>
      <c r="B60" s="182"/>
      <c r="C60" s="2" t="s">
        <v>12</v>
      </c>
      <c r="D60" s="7">
        <v>83382.7</v>
      </c>
      <c r="E60" s="7">
        <v>83382.7</v>
      </c>
      <c r="F60" s="7">
        <v>83382.7</v>
      </c>
      <c r="G60" s="7">
        <v>83382.7</v>
      </c>
      <c r="H60" s="7">
        <v>83382.7</v>
      </c>
      <c r="I60" s="7">
        <v>83382.7</v>
      </c>
    </row>
    <row r="61" spans="1:9" s="5" customFormat="1" ht="15">
      <c r="A61" s="184"/>
      <c r="B61" s="183"/>
      <c r="C61" s="2" t="s">
        <v>13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s="54" customFormat="1" ht="30" customHeight="1">
      <c r="A62" s="184" t="s">
        <v>34</v>
      </c>
      <c r="B62" s="181" t="s">
        <v>55</v>
      </c>
      <c r="C62" s="56" t="s">
        <v>8</v>
      </c>
      <c r="D62" s="57">
        <f aca="true" t="shared" si="10" ref="D62:I62">SUM(D63:D66)</f>
        <v>0</v>
      </c>
      <c r="E62" s="57">
        <f t="shared" si="10"/>
        <v>0</v>
      </c>
      <c r="F62" s="57">
        <f t="shared" si="10"/>
        <v>0</v>
      </c>
      <c r="G62" s="57">
        <f t="shared" si="10"/>
        <v>0</v>
      </c>
      <c r="H62" s="57">
        <f t="shared" si="10"/>
        <v>0</v>
      </c>
      <c r="I62" s="57">
        <f t="shared" si="10"/>
        <v>0</v>
      </c>
    </row>
    <row r="63" spans="1:9" s="5" customFormat="1" ht="35.25" customHeight="1">
      <c r="A63" s="184"/>
      <c r="B63" s="182"/>
      <c r="C63" s="2" t="s">
        <v>67</v>
      </c>
      <c r="D63" s="9"/>
      <c r="E63" s="9"/>
      <c r="F63" s="9"/>
      <c r="G63" s="9"/>
      <c r="H63" s="9"/>
      <c r="I63" s="9"/>
    </row>
    <row r="64" spans="1:9" s="5" customFormat="1" ht="25.5" customHeight="1">
      <c r="A64" s="184"/>
      <c r="B64" s="182"/>
      <c r="C64" s="2" t="s">
        <v>68</v>
      </c>
      <c r="D64" s="9"/>
      <c r="E64" s="9"/>
      <c r="F64" s="9"/>
      <c r="G64" s="9"/>
      <c r="H64" s="9"/>
      <c r="I64" s="9"/>
    </row>
    <row r="65" spans="1:9" s="5" customFormat="1" ht="31.5" customHeight="1">
      <c r="A65" s="184"/>
      <c r="B65" s="182"/>
      <c r="C65" s="2" t="s">
        <v>12</v>
      </c>
      <c r="D65" s="7"/>
      <c r="E65" s="7"/>
      <c r="F65" s="7"/>
      <c r="G65" s="7"/>
      <c r="H65" s="7"/>
      <c r="I65" s="7"/>
    </row>
    <row r="66" spans="1:9" s="5" customFormat="1" ht="15">
      <c r="A66" s="184"/>
      <c r="B66" s="183"/>
      <c r="C66" s="2" t="s">
        <v>13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</row>
    <row r="67" spans="1:9" ht="21" customHeight="1">
      <c r="A67" s="180" t="s">
        <v>35</v>
      </c>
      <c r="B67" s="189" t="str">
        <f>2!B23</f>
        <v>Охват бесплатным горячим питанием учащихся, получающих начальное общее образование в общеобразовательных организациях</v>
      </c>
      <c r="C67" s="1" t="s">
        <v>8</v>
      </c>
      <c r="D67" s="50">
        <f>D69+D70+D71</f>
        <v>0</v>
      </c>
      <c r="E67" s="50">
        <f>E69+E70+E71</f>
        <v>4516.099999999999</v>
      </c>
      <c r="F67" s="50">
        <f>F69+F70+F71</f>
        <v>10883.9</v>
      </c>
      <c r="G67" s="50">
        <f>G69+G70+G71</f>
        <v>10774</v>
      </c>
      <c r="H67" s="50">
        <f>H69+H70+H71</f>
        <v>10031.5</v>
      </c>
      <c r="I67" s="50">
        <f>I69+I70+I71</f>
        <v>10031.5</v>
      </c>
    </row>
    <row r="68" spans="1:9" ht="15.75">
      <c r="A68" s="180"/>
      <c r="B68" s="190"/>
      <c r="D68" s="39"/>
      <c r="E68" s="39"/>
      <c r="F68" s="39"/>
      <c r="G68" s="39"/>
      <c r="H68" s="39"/>
      <c r="I68" s="39"/>
    </row>
    <row r="69" spans="1:9" s="5" customFormat="1" ht="36" customHeight="1">
      <c r="A69" s="180"/>
      <c r="B69" s="190"/>
      <c r="C69" s="2" t="s">
        <v>67</v>
      </c>
      <c r="D69" s="9">
        <v>0</v>
      </c>
      <c r="E69" s="9">
        <v>42.9</v>
      </c>
      <c r="F69" s="9">
        <v>103.4</v>
      </c>
      <c r="G69" s="9">
        <v>102.3</v>
      </c>
      <c r="H69" s="120">
        <v>501.6</v>
      </c>
      <c r="I69" s="120">
        <v>501.6</v>
      </c>
    </row>
    <row r="70" spans="1:9" s="5" customFormat="1" ht="25.5" customHeight="1">
      <c r="A70" s="180"/>
      <c r="B70" s="190"/>
      <c r="C70" s="2" t="s">
        <v>68</v>
      </c>
      <c r="D70" s="9">
        <v>0</v>
      </c>
      <c r="E70" s="9">
        <v>4247.4</v>
      </c>
      <c r="F70" s="9">
        <v>10236.3</v>
      </c>
      <c r="G70" s="9">
        <v>10133</v>
      </c>
      <c r="H70" s="120">
        <v>9434.6</v>
      </c>
      <c r="I70" s="120">
        <v>9434.6</v>
      </c>
    </row>
    <row r="71" spans="1:9" s="5" customFormat="1" ht="31.5" customHeight="1">
      <c r="A71" s="180"/>
      <c r="B71" s="190"/>
      <c r="C71" s="2" t="s">
        <v>12</v>
      </c>
      <c r="D71" s="7">
        <v>0</v>
      </c>
      <c r="E71" s="7">
        <v>225.8</v>
      </c>
      <c r="F71" s="7">
        <v>544.2</v>
      </c>
      <c r="G71" s="7">
        <v>538.7</v>
      </c>
      <c r="H71" s="7">
        <v>95.3</v>
      </c>
      <c r="I71" s="7">
        <v>95.3</v>
      </c>
    </row>
    <row r="72" spans="1:9" s="5" customFormat="1" ht="15">
      <c r="A72" s="180"/>
      <c r="B72" s="191"/>
      <c r="C72" s="2" t="s">
        <v>13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1:9" ht="28.5" customHeight="1">
      <c r="A73" s="180" t="s">
        <v>36</v>
      </c>
      <c r="B73" s="181" t="str">
        <f>2!B24</f>
        <v>Охват льготным бесплатным горячим питанием учащихся 5-11 классов муниципальных организаций из малообеспеченных семей </v>
      </c>
      <c r="C73" s="1" t="s">
        <v>8</v>
      </c>
      <c r="D73" s="32">
        <f aca="true" t="shared" si="11" ref="D73:I73">SUM(D74:D77)</f>
        <v>0</v>
      </c>
      <c r="E73" s="32">
        <f t="shared" si="11"/>
        <v>847.0999999999999</v>
      </c>
      <c r="F73" s="32">
        <f t="shared" si="11"/>
        <v>2370.3</v>
      </c>
      <c r="G73" s="32">
        <f t="shared" si="11"/>
        <v>2370.3</v>
      </c>
      <c r="H73" s="32">
        <f t="shared" si="11"/>
        <v>2370.3</v>
      </c>
      <c r="I73" s="32">
        <f t="shared" si="11"/>
        <v>2370.3</v>
      </c>
    </row>
    <row r="74" spans="1:9" s="5" customFormat="1" ht="36" customHeight="1">
      <c r="A74" s="180"/>
      <c r="B74" s="182"/>
      <c r="C74" s="2" t="s">
        <v>67</v>
      </c>
      <c r="D74" s="9"/>
      <c r="E74" s="9">
        <v>804.8</v>
      </c>
      <c r="F74" s="9">
        <v>2251.8</v>
      </c>
      <c r="G74" s="120">
        <v>2251.8</v>
      </c>
      <c r="H74" s="120">
        <v>2251.8</v>
      </c>
      <c r="I74" s="120">
        <v>2251.8</v>
      </c>
    </row>
    <row r="75" spans="1:9" s="5" customFormat="1" ht="25.5" customHeight="1">
      <c r="A75" s="180"/>
      <c r="B75" s="182"/>
      <c r="C75" s="2" t="s">
        <v>68</v>
      </c>
      <c r="D75" s="9"/>
      <c r="E75" s="9"/>
      <c r="F75" s="9"/>
      <c r="G75" s="9"/>
      <c r="H75" s="9"/>
      <c r="I75" s="9"/>
    </row>
    <row r="76" spans="1:9" s="5" customFormat="1" ht="31.5" customHeight="1">
      <c r="A76" s="180"/>
      <c r="B76" s="182"/>
      <c r="C76" s="2" t="s">
        <v>12</v>
      </c>
      <c r="D76" s="7"/>
      <c r="E76" s="7">
        <v>42.3</v>
      </c>
      <c r="F76" s="7">
        <v>118.5</v>
      </c>
      <c r="G76" s="7">
        <v>118.5</v>
      </c>
      <c r="H76" s="7">
        <v>118.5</v>
      </c>
      <c r="I76" s="7">
        <v>118.5</v>
      </c>
    </row>
    <row r="77" spans="1:9" s="5" customFormat="1" ht="15">
      <c r="A77" s="180"/>
      <c r="B77" s="183"/>
      <c r="C77" s="2" t="s">
        <v>13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</row>
    <row r="78" spans="1:9" ht="29.25" customHeight="1">
      <c r="A78" s="180" t="s">
        <v>75</v>
      </c>
      <c r="B78" s="189" t="s">
        <v>56</v>
      </c>
      <c r="C78" s="1" t="s">
        <v>8</v>
      </c>
      <c r="D78" s="35">
        <v>475</v>
      </c>
      <c r="E78" s="35">
        <v>475</v>
      </c>
      <c r="F78" s="35">
        <v>475</v>
      </c>
      <c r="G78" s="35">
        <v>475</v>
      </c>
      <c r="H78" s="35">
        <v>475</v>
      </c>
      <c r="I78" s="35">
        <v>475</v>
      </c>
    </row>
    <row r="79" spans="1:9" s="5" customFormat="1" ht="36" customHeight="1">
      <c r="A79" s="180"/>
      <c r="B79" s="190"/>
      <c r="C79" s="2" t="s">
        <v>67</v>
      </c>
      <c r="D79" s="9">
        <v>395</v>
      </c>
      <c r="E79" s="9">
        <v>395</v>
      </c>
      <c r="F79" s="9">
        <v>395</v>
      </c>
      <c r="G79" s="9">
        <v>395</v>
      </c>
      <c r="H79" s="9">
        <v>395</v>
      </c>
      <c r="I79" s="9">
        <v>395</v>
      </c>
    </row>
    <row r="80" spans="1:9" s="5" customFormat="1" ht="25.5" customHeight="1">
      <c r="A80" s="180"/>
      <c r="B80" s="190"/>
      <c r="C80" s="2" t="s">
        <v>68</v>
      </c>
      <c r="D80" s="9"/>
      <c r="E80" s="9"/>
      <c r="F80" s="9"/>
      <c r="G80" s="9"/>
      <c r="H80" s="9"/>
      <c r="I80" s="9"/>
    </row>
    <row r="81" spans="1:9" s="5" customFormat="1" ht="31.5" customHeight="1">
      <c r="A81" s="180"/>
      <c r="B81" s="190"/>
      <c r="C81" s="2" t="s">
        <v>12</v>
      </c>
      <c r="D81" s="7">
        <v>80</v>
      </c>
      <c r="E81" s="7">
        <v>80</v>
      </c>
      <c r="F81" s="7">
        <v>80</v>
      </c>
      <c r="G81" s="7">
        <v>80</v>
      </c>
      <c r="H81" s="7">
        <v>80</v>
      </c>
      <c r="I81" s="7">
        <v>80</v>
      </c>
    </row>
    <row r="82" spans="1:9" s="5" customFormat="1" ht="15">
      <c r="A82" s="180"/>
      <c r="B82" s="191"/>
      <c r="C82" s="2" t="s">
        <v>13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</row>
    <row r="83" spans="1:9" s="5" customFormat="1" ht="15.75">
      <c r="A83" s="212" t="s">
        <v>156</v>
      </c>
      <c r="B83" s="213" t="str">
        <f>2!B26</f>
        <v>Выплата педагогическим работникам общеобразовательных организаций ежемесячного денежного вознаграждения за классное руководство из расчета 5000 рублей в месяц с начислением на эту сумму районного коэффициента и процентной надбавки</v>
      </c>
      <c r="C83" s="58" t="s">
        <v>8</v>
      </c>
      <c r="D83" s="211">
        <f>D85</f>
        <v>0</v>
      </c>
      <c r="E83" s="211">
        <f>E85</f>
        <v>4974</v>
      </c>
      <c r="F83" s="211">
        <f>F85</f>
        <v>14750</v>
      </c>
      <c r="G83" s="211">
        <f>G85</f>
        <v>14750</v>
      </c>
      <c r="H83" s="211">
        <f>H85</f>
        <v>14750</v>
      </c>
      <c r="I83" s="211">
        <f>I85</f>
        <v>14750</v>
      </c>
    </row>
    <row r="84" spans="1:9" s="5" customFormat="1" ht="45">
      <c r="A84" s="212"/>
      <c r="B84" s="214"/>
      <c r="C84" s="115" t="s">
        <v>67</v>
      </c>
      <c r="D84" s="114">
        <v>0</v>
      </c>
      <c r="E84" s="114">
        <v>0</v>
      </c>
      <c r="F84" s="114">
        <v>0</v>
      </c>
      <c r="G84" s="114">
        <v>0</v>
      </c>
      <c r="H84" s="114">
        <v>0</v>
      </c>
      <c r="I84" s="114">
        <v>0</v>
      </c>
    </row>
    <row r="85" spans="1:9" s="5" customFormat="1" ht="30">
      <c r="A85" s="212"/>
      <c r="B85" s="214"/>
      <c r="C85" s="115" t="s">
        <v>68</v>
      </c>
      <c r="D85" s="114">
        <v>0</v>
      </c>
      <c r="E85" s="114">
        <v>4974</v>
      </c>
      <c r="F85" s="114">
        <v>14750</v>
      </c>
      <c r="G85" s="114">
        <v>14750</v>
      </c>
      <c r="H85" s="114">
        <v>14750</v>
      </c>
      <c r="I85" s="114">
        <v>14750</v>
      </c>
    </row>
    <row r="86" spans="1:9" s="5" customFormat="1" ht="30">
      <c r="A86" s="212"/>
      <c r="B86" s="214"/>
      <c r="C86" s="115" t="s">
        <v>12</v>
      </c>
      <c r="D86" s="215">
        <v>0</v>
      </c>
      <c r="E86" s="215">
        <v>0</v>
      </c>
      <c r="F86" s="215">
        <v>0</v>
      </c>
      <c r="G86" s="215">
        <v>0</v>
      </c>
      <c r="H86" s="215">
        <v>0</v>
      </c>
      <c r="I86" s="215">
        <v>0</v>
      </c>
    </row>
    <row r="87" spans="1:9" s="5" customFormat="1" ht="15">
      <c r="A87" s="212"/>
      <c r="B87" s="216"/>
      <c r="C87" s="115" t="s">
        <v>13</v>
      </c>
      <c r="D87" s="114"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</row>
    <row r="88" spans="1:9" s="5" customFormat="1" ht="15.75">
      <c r="A88" s="212" t="s">
        <v>163</v>
      </c>
      <c r="B88" s="213" t="str">
        <f>2!B27</f>
        <v>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C88" s="58" t="s">
        <v>8</v>
      </c>
      <c r="D88" s="211">
        <f>D90</f>
        <v>0</v>
      </c>
      <c r="E88" s="211">
        <f>E89+E90+E91</f>
        <v>3817.0000000000005</v>
      </c>
      <c r="F88" s="211">
        <f>F89+F90+F91</f>
        <v>2596.4</v>
      </c>
      <c r="G88" s="211">
        <f>G89+G90+G91</f>
        <v>0</v>
      </c>
      <c r="H88" s="211">
        <f>H89+H90+H91</f>
        <v>2121.2999999999997</v>
      </c>
      <c r="I88" s="211">
        <f>I89+I90+I91</f>
        <v>2121.2999999999997</v>
      </c>
    </row>
    <row r="89" spans="1:9" s="5" customFormat="1" ht="45">
      <c r="A89" s="212"/>
      <c r="B89" s="214"/>
      <c r="C89" s="115" t="s">
        <v>67</v>
      </c>
      <c r="D89" s="114">
        <v>0</v>
      </c>
      <c r="E89" s="114">
        <v>36.3</v>
      </c>
      <c r="F89" s="114">
        <v>24.7</v>
      </c>
      <c r="G89" s="114">
        <v>0</v>
      </c>
      <c r="H89" s="114">
        <v>20.1</v>
      </c>
      <c r="I89" s="114">
        <v>20.1</v>
      </c>
    </row>
    <row r="90" spans="1:9" s="5" customFormat="1" ht="30">
      <c r="A90" s="212"/>
      <c r="B90" s="214"/>
      <c r="C90" s="115" t="s">
        <v>68</v>
      </c>
      <c r="D90" s="114">
        <v>0</v>
      </c>
      <c r="E90" s="114">
        <v>3589.8</v>
      </c>
      <c r="F90" s="114">
        <v>2441.9</v>
      </c>
      <c r="G90" s="114">
        <v>0</v>
      </c>
      <c r="H90" s="114">
        <v>1995.1</v>
      </c>
      <c r="I90" s="114">
        <v>1995.1</v>
      </c>
    </row>
    <row r="91" spans="1:9" s="5" customFormat="1" ht="30">
      <c r="A91" s="212"/>
      <c r="B91" s="214"/>
      <c r="C91" s="115" t="s">
        <v>12</v>
      </c>
      <c r="D91" s="215">
        <v>0</v>
      </c>
      <c r="E91" s="215">
        <v>190.9</v>
      </c>
      <c r="F91" s="215">
        <v>129.8</v>
      </c>
      <c r="G91" s="215">
        <v>0</v>
      </c>
      <c r="H91" s="215">
        <v>106.1</v>
      </c>
      <c r="I91" s="215">
        <v>106.1</v>
      </c>
    </row>
    <row r="92" spans="1:9" s="5" customFormat="1" ht="15">
      <c r="A92" s="212"/>
      <c r="B92" s="216"/>
      <c r="C92" s="115" t="s">
        <v>13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</row>
    <row r="93" spans="1:9" s="37" customFormat="1" ht="15.75">
      <c r="A93" s="188">
        <v>3</v>
      </c>
      <c r="B93" s="185" t="s">
        <v>60</v>
      </c>
      <c r="C93" s="37" t="s">
        <v>8</v>
      </c>
      <c r="D93" s="36">
        <f aca="true" t="shared" si="12" ref="D93:I93">SUM(D94:D97)</f>
        <v>14726.563</v>
      </c>
      <c r="E93" s="36">
        <f t="shared" si="12"/>
        <v>14726.563</v>
      </c>
      <c r="F93" s="36">
        <f t="shared" si="12"/>
        <v>14726.563</v>
      </c>
      <c r="G93" s="36">
        <f t="shared" si="12"/>
        <v>14726.563</v>
      </c>
      <c r="H93" s="36">
        <f t="shared" si="12"/>
        <v>14726.563</v>
      </c>
      <c r="I93" s="36">
        <f t="shared" si="12"/>
        <v>14726.563</v>
      </c>
    </row>
    <row r="94" spans="1:9" s="77" customFormat="1" ht="36" customHeight="1">
      <c r="A94" s="188"/>
      <c r="B94" s="186"/>
      <c r="C94" s="75" t="s">
        <v>67</v>
      </c>
      <c r="D94" s="76">
        <f>D99+D104+D109+D114</f>
        <v>1154.5</v>
      </c>
      <c r="E94" s="76">
        <f>E99+E104+E109+E114</f>
        <v>1154.5</v>
      </c>
      <c r="F94" s="76">
        <f>F99+F104+F109+F114</f>
        <v>1154.5</v>
      </c>
      <c r="G94" s="76">
        <f>G99+G104+G109+G114</f>
        <v>1154.5</v>
      </c>
      <c r="H94" s="76">
        <f>H99+H104+H109+H114</f>
        <v>1154.5</v>
      </c>
      <c r="I94" s="76">
        <f>I99+I104+I109+I114</f>
        <v>1154.5</v>
      </c>
    </row>
    <row r="95" spans="1:9" s="77" customFormat="1" ht="25.5" customHeight="1">
      <c r="A95" s="188"/>
      <c r="B95" s="186"/>
      <c r="C95" s="75" t="s">
        <v>68</v>
      </c>
      <c r="D95" s="76">
        <f>D100+D105+D110+D115</f>
        <v>0</v>
      </c>
      <c r="E95" s="76">
        <f>E100+E105+E110+E115</f>
        <v>0</v>
      </c>
      <c r="F95" s="76">
        <f>F100+F105+F110+F115</f>
        <v>0</v>
      </c>
      <c r="G95" s="76">
        <f>G100+G105+G110+G115</f>
        <v>0</v>
      </c>
      <c r="H95" s="76">
        <f>H100+H105+H110+H115</f>
        <v>0</v>
      </c>
      <c r="I95" s="76">
        <f>I100+I105+I110+I115</f>
        <v>0</v>
      </c>
    </row>
    <row r="96" spans="1:10" s="77" customFormat="1" ht="31.5" customHeight="1">
      <c r="A96" s="188"/>
      <c r="B96" s="186"/>
      <c r="C96" s="75" t="s">
        <v>12</v>
      </c>
      <c r="D96" s="78">
        <f>D101+D106+D111+D116</f>
        <v>13572.063</v>
      </c>
      <c r="E96" s="78">
        <f>E101+E106+E111+E116</f>
        <v>13572.063</v>
      </c>
      <c r="F96" s="78">
        <f>F101+F106+F111+F116</f>
        <v>13572.063</v>
      </c>
      <c r="G96" s="78">
        <f>G101+G106+G111+G116</f>
        <v>13572.063</v>
      </c>
      <c r="H96" s="78">
        <f>H101+H106+H111+H116</f>
        <v>13572.063</v>
      </c>
      <c r="I96" s="78">
        <f>I101+I106+I111+I116</f>
        <v>13572.063</v>
      </c>
      <c r="J96" s="79"/>
    </row>
    <row r="97" spans="1:9" s="77" customFormat="1" ht="15">
      <c r="A97" s="188"/>
      <c r="B97" s="187"/>
      <c r="C97" s="75" t="s">
        <v>13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</row>
    <row r="98" spans="1:9" s="22" customFormat="1" ht="28.5" customHeight="1">
      <c r="A98" s="192" t="s">
        <v>37</v>
      </c>
      <c r="B98" s="189" t="s">
        <v>62</v>
      </c>
      <c r="C98" s="22" t="s">
        <v>8</v>
      </c>
      <c r="D98" s="35">
        <f>D101</f>
        <v>9079.9</v>
      </c>
      <c r="E98" s="35">
        <f>E101</f>
        <v>9079.9</v>
      </c>
      <c r="F98" s="35">
        <f>F101</f>
        <v>9079.9</v>
      </c>
      <c r="G98" s="35">
        <f>G101</f>
        <v>9079.9</v>
      </c>
      <c r="H98" s="35">
        <f>H101</f>
        <v>9079.9</v>
      </c>
      <c r="I98" s="35">
        <f>I101</f>
        <v>9079.9</v>
      </c>
    </row>
    <row r="99" spans="1:9" s="5" customFormat="1" ht="36" customHeight="1">
      <c r="A99" s="192"/>
      <c r="B99" s="190"/>
      <c r="C99" s="2" t="s">
        <v>67</v>
      </c>
      <c r="D99" s="9"/>
      <c r="E99" s="9"/>
      <c r="F99" s="9"/>
      <c r="G99" s="9"/>
      <c r="H99" s="9"/>
      <c r="I99" s="9"/>
    </row>
    <row r="100" spans="1:9" s="5" customFormat="1" ht="25.5" customHeight="1">
      <c r="A100" s="192"/>
      <c r="B100" s="190"/>
      <c r="C100" s="2" t="s">
        <v>68</v>
      </c>
      <c r="D100" s="9"/>
      <c r="E100" s="9"/>
      <c r="F100" s="9"/>
      <c r="G100" s="9"/>
      <c r="H100" s="9"/>
      <c r="I100" s="9"/>
    </row>
    <row r="101" spans="1:9" s="5" customFormat="1" ht="31.5" customHeight="1">
      <c r="A101" s="192"/>
      <c r="B101" s="190"/>
      <c r="C101" s="2" t="s">
        <v>12</v>
      </c>
      <c r="D101" s="7">
        <v>9079.9</v>
      </c>
      <c r="E101" s="7">
        <v>9079.9</v>
      </c>
      <c r="F101" s="7">
        <v>9079.9</v>
      </c>
      <c r="G101" s="7">
        <v>9079.9</v>
      </c>
      <c r="H101" s="7">
        <v>9079.9</v>
      </c>
      <c r="I101" s="7">
        <v>9079.9</v>
      </c>
    </row>
    <row r="102" spans="1:9" s="5" customFormat="1" ht="15">
      <c r="A102" s="192"/>
      <c r="B102" s="191"/>
      <c r="C102" s="2" t="s">
        <v>13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</row>
    <row r="103" spans="1:11" s="22" customFormat="1" ht="36.75" customHeight="1">
      <c r="A103" s="192" t="s">
        <v>38</v>
      </c>
      <c r="B103" s="189" t="s">
        <v>63</v>
      </c>
      <c r="C103" s="22" t="s">
        <v>8</v>
      </c>
      <c r="D103" s="34">
        <v>937</v>
      </c>
      <c r="E103" s="34">
        <v>937</v>
      </c>
      <c r="F103" s="34">
        <v>937</v>
      </c>
      <c r="G103" s="34">
        <v>937</v>
      </c>
      <c r="H103" s="34">
        <v>937</v>
      </c>
      <c r="I103" s="34">
        <v>937</v>
      </c>
      <c r="K103" s="100"/>
    </row>
    <row r="104" spans="1:9" s="5" customFormat="1" ht="36.75" customHeight="1">
      <c r="A104" s="192"/>
      <c r="B104" s="190"/>
      <c r="C104" s="2" t="s">
        <v>67</v>
      </c>
      <c r="D104" s="9"/>
      <c r="E104" s="9"/>
      <c r="F104" s="9"/>
      <c r="G104" s="9"/>
      <c r="H104" s="9"/>
      <c r="I104" s="9"/>
    </row>
    <row r="105" spans="1:9" s="5" customFormat="1" ht="25.5" customHeight="1">
      <c r="A105" s="192"/>
      <c r="B105" s="190"/>
      <c r="C105" s="2" t="s">
        <v>68</v>
      </c>
      <c r="D105" s="9"/>
      <c r="E105" s="9"/>
      <c r="F105" s="9"/>
      <c r="G105" s="9"/>
      <c r="H105" s="9"/>
      <c r="I105" s="9"/>
    </row>
    <row r="106" spans="1:9" s="5" customFormat="1" ht="31.5" customHeight="1">
      <c r="A106" s="192"/>
      <c r="B106" s="190"/>
      <c r="C106" s="2" t="s">
        <v>12</v>
      </c>
      <c r="D106" s="7">
        <v>937</v>
      </c>
      <c r="E106" s="7">
        <v>937</v>
      </c>
      <c r="F106" s="7">
        <v>937</v>
      </c>
      <c r="G106" s="7">
        <v>937</v>
      </c>
      <c r="H106" s="7">
        <v>937</v>
      </c>
      <c r="I106" s="7">
        <v>937</v>
      </c>
    </row>
    <row r="107" spans="1:9" s="5" customFormat="1" ht="17.25" customHeight="1">
      <c r="A107" s="192"/>
      <c r="B107" s="191"/>
      <c r="C107" s="2" t="s">
        <v>13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</row>
    <row r="108" spans="1:9" s="5" customFormat="1" ht="17.25" customHeight="1">
      <c r="A108" s="192" t="s">
        <v>147</v>
      </c>
      <c r="B108" s="189" t="str">
        <f>2!B31</f>
        <v>Обеспечение финансирования модели персонифицированного финансирования дополнительного оброрзования детей.</v>
      </c>
      <c r="C108" s="22" t="s">
        <v>8</v>
      </c>
      <c r="D108" s="34">
        <f>D111</f>
        <v>3494.4</v>
      </c>
      <c r="E108" s="34">
        <v>937</v>
      </c>
      <c r="F108" s="34">
        <v>937</v>
      </c>
      <c r="G108" s="34">
        <v>937</v>
      </c>
      <c r="H108" s="34">
        <v>937</v>
      </c>
      <c r="I108" s="34">
        <v>937</v>
      </c>
    </row>
    <row r="109" spans="1:9" s="5" customFormat="1" ht="45">
      <c r="A109" s="192"/>
      <c r="B109" s="190"/>
      <c r="C109" s="2" t="s">
        <v>67</v>
      </c>
      <c r="D109" s="120"/>
      <c r="E109" s="120"/>
      <c r="F109" s="120"/>
      <c r="G109" s="120"/>
      <c r="H109" s="120"/>
      <c r="I109" s="120"/>
    </row>
    <row r="110" spans="1:9" s="5" customFormat="1" ht="30">
      <c r="A110" s="192"/>
      <c r="B110" s="190"/>
      <c r="C110" s="2" t="s">
        <v>68</v>
      </c>
      <c r="D110" s="120"/>
      <c r="E110" s="120"/>
      <c r="F110" s="120"/>
      <c r="G110" s="120"/>
      <c r="H110" s="120"/>
      <c r="I110" s="120"/>
    </row>
    <row r="111" spans="1:9" s="5" customFormat="1" ht="30">
      <c r="A111" s="192"/>
      <c r="B111" s="190"/>
      <c r="C111" s="2" t="s">
        <v>12</v>
      </c>
      <c r="D111" s="7">
        <v>3494.4</v>
      </c>
      <c r="E111" s="7">
        <v>3494.4</v>
      </c>
      <c r="F111" s="7">
        <v>3494.4</v>
      </c>
      <c r="G111" s="7">
        <v>3494.4</v>
      </c>
      <c r="H111" s="7">
        <v>3494.4</v>
      </c>
      <c r="I111" s="7">
        <v>3494.4</v>
      </c>
    </row>
    <row r="112" spans="1:9" s="5" customFormat="1" ht="17.25" customHeight="1">
      <c r="A112" s="192"/>
      <c r="B112" s="191"/>
      <c r="C112" s="2" t="s">
        <v>13</v>
      </c>
      <c r="D112" s="120">
        <v>0</v>
      </c>
      <c r="E112" s="120">
        <v>0</v>
      </c>
      <c r="F112" s="120">
        <v>0</v>
      </c>
      <c r="G112" s="120">
        <v>0</v>
      </c>
      <c r="H112" s="120">
        <v>0</v>
      </c>
      <c r="I112" s="120">
        <v>0</v>
      </c>
    </row>
    <row r="113" spans="1:9" s="5" customFormat="1" ht="17.25" customHeight="1">
      <c r="A113" s="192" t="s">
        <v>158</v>
      </c>
      <c r="B113" s="189" t="s">
        <v>159</v>
      </c>
      <c r="C113" s="22" t="s">
        <v>8</v>
      </c>
      <c r="D113" s="218">
        <f>D114+D116</f>
        <v>1215.263</v>
      </c>
      <c r="E113" s="218">
        <f>E114+E116</f>
        <v>1215.263</v>
      </c>
      <c r="F113" s="218">
        <f>F114+F116</f>
        <v>1215.263</v>
      </c>
      <c r="G113" s="218">
        <f>G114+G116</f>
        <v>1215.263</v>
      </c>
      <c r="H113" s="218">
        <f>H114+H116</f>
        <v>1215.263</v>
      </c>
      <c r="I113" s="218">
        <f>I114+I116</f>
        <v>1215.263</v>
      </c>
    </row>
    <row r="114" spans="1:9" s="5" customFormat="1" ht="45">
      <c r="A114" s="192"/>
      <c r="B114" s="190"/>
      <c r="C114" s="2" t="s">
        <v>67</v>
      </c>
      <c r="D114" s="120">
        <v>1154.5</v>
      </c>
      <c r="E114" s="120">
        <v>1154.5</v>
      </c>
      <c r="F114" s="120">
        <v>1154.5</v>
      </c>
      <c r="G114" s="120">
        <v>1154.5</v>
      </c>
      <c r="H114" s="120">
        <v>1154.5</v>
      </c>
      <c r="I114" s="120">
        <v>1154.5</v>
      </c>
    </row>
    <row r="115" spans="1:9" s="5" customFormat="1" ht="30">
      <c r="A115" s="192"/>
      <c r="B115" s="190"/>
      <c r="C115" s="2" t="s">
        <v>68</v>
      </c>
      <c r="D115" s="120"/>
      <c r="E115" s="120"/>
      <c r="F115" s="120"/>
      <c r="G115" s="120"/>
      <c r="H115" s="120"/>
      <c r="I115" s="120"/>
    </row>
    <row r="116" spans="1:9" s="5" customFormat="1" ht="30">
      <c r="A116" s="192"/>
      <c r="B116" s="190"/>
      <c r="C116" s="2" t="s">
        <v>12</v>
      </c>
      <c r="D116" s="217">
        <v>60.763</v>
      </c>
      <c r="E116" s="217">
        <v>60.763</v>
      </c>
      <c r="F116" s="217">
        <v>60.763</v>
      </c>
      <c r="G116" s="217">
        <v>60.763</v>
      </c>
      <c r="H116" s="217">
        <v>60.763</v>
      </c>
      <c r="I116" s="217">
        <v>60.763</v>
      </c>
    </row>
    <row r="117" spans="1:9" s="5" customFormat="1" ht="45" customHeight="1">
      <c r="A117" s="192"/>
      <c r="B117" s="191"/>
      <c r="C117" s="2" t="s">
        <v>13</v>
      </c>
      <c r="D117" s="120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</row>
    <row r="118" spans="1:9" s="37" customFormat="1" ht="30.75" customHeight="1">
      <c r="A118" s="188">
        <v>4</v>
      </c>
      <c r="B118" s="185" t="s">
        <v>61</v>
      </c>
      <c r="C118" s="37" t="s">
        <v>8</v>
      </c>
      <c r="D118" s="45">
        <f aca="true" t="shared" si="13" ref="D118:I118">SUM(D119:D122)</f>
        <v>2229.7</v>
      </c>
      <c r="E118" s="45">
        <f t="shared" si="13"/>
        <v>2229.7</v>
      </c>
      <c r="F118" s="45">
        <f t="shared" si="13"/>
        <v>2229.7</v>
      </c>
      <c r="G118" s="45">
        <f t="shared" si="13"/>
        <v>2229.7</v>
      </c>
      <c r="H118" s="45">
        <f t="shared" si="13"/>
        <v>2229.7</v>
      </c>
      <c r="I118" s="45">
        <f t="shared" si="13"/>
        <v>2229.7</v>
      </c>
    </row>
    <row r="119" spans="1:9" s="77" customFormat="1" ht="36" customHeight="1">
      <c r="A119" s="188"/>
      <c r="B119" s="186"/>
      <c r="C119" s="75" t="s">
        <v>67</v>
      </c>
      <c r="D119" s="76"/>
      <c r="E119" s="76"/>
      <c r="F119" s="76"/>
      <c r="G119" s="76"/>
      <c r="H119" s="76"/>
      <c r="I119" s="76"/>
    </row>
    <row r="120" spans="1:9" s="77" customFormat="1" ht="25.5" customHeight="1">
      <c r="A120" s="188"/>
      <c r="B120" s="186"/>
      <c r="C120" s="75" t="s">
        <v>68</v>
      </c>
      <c r="D120" s="76"/>
      <c r="E120" s="76"/>
      <c r="F120" s="76"/>
      <c r="G120" s="76"/>
      <c r="H120" s="76"/>
      <c r="I120" s="76"/>
    </row>
    <row r="121" spans="1:9" s="77" customFormat="1" ht="31.5" customHeight="1">
      <c r="A121" s="188"/>
      <c r="B121" s="186"/>
      <c r="C121" s="75" t="s">
        <v>12</v>
      </c>
      <c r="D121" s="78">
        <f aca="true" t="shared" si="14" ref="D121:I121">D126+D131</f>
        <v>2229.7</v>
      </c>
      <c r="E121" s="78">
        <f t="shared" si="14"/>
        <v>2229.7</v>
      </c>
      <c r="F121" s="78">
        <f t="shared" si="14"/>
        <v>2229.7</v>
      </c>
      <c r="G121" s="78">
        <f t="shared" si="14"/>
        <v>2229.7</v>
      </c>
      <c r="H121" s="78">
        <f t="shared" si="14"/>
        <v>2229.7</v>
      </c>
      <c r="I121" s="78">
        <f t="shared" si="14"/>
        <v>2229.7</v>
      </c>
    </row>
    <row r="122" spans="1:9" s="77" customFormat="1" ht="15">
      <c r="A122" s="188"/>
      <c r="B122" s="187"/>
      <c r="C122" s="75" t="s">
        <v>13</v>
      </c>
      <c r="D122" s="76">
        <v>0</v>
      </c>
      <c r="E122" s="76">
        <v>0</v>
      </c>
      <c r="F122" s="76">
        <v>0</v>
      </c>
      <c r="G122" s="76">
        <v>0</v>
      </c>
      <c r="H122" s="76">
        <v>0</v>
      </c>
      <c r="I122" s="76">
        <v>0</v>
      </c>
    </row>
    <row r="123" spans="1:10" s="22" customFormat="1" ht="27" customHeight="1">
      <c r="A123" s="193" t="s">
        <v>39</v>
      </c>
      <c r="B123" s="189" t="s">
        <v>64</v>
      </c>
      <c r="C123" s="22" t="s">
        <v>8</v>
      </c>
      <c r="D123" s="34">
        <v>1842.7</v>
      </c>
      <c r="E123" s="34">
        <v>1842.7</v>
      </c>
      <c r="F123" s="34">
        <v>1842.7</v>
      </c>
      <c r="G123" s="34">
        <v>1842.7</v>
      </c>
      <c r="H123" s="34">
        <v>1842.7</v>
      </c>
      <c r="I123" s="34">
        <v>1842.7</v>
      </c>
      <c r="J123" s="64"/>
    </row>
    <row r="124" spans="1:9" s="5" customFormat="1" ht="36" customHeight="1">
      <c r="A124" s="193"/>
      <c r="B124" s="190"/>
      <c r="C124" s="2" t="s">
        <v>67</v>
      </c>
      <c r="D124" s="9"/>
      <c r="E124" s="9"/>
      <c r="F124" s="9"/>
      <c r="G124" s="9"/>
      <c r="H124" s="9"/>
      <c r="I124" s="9"/>
    </row>
    <row r="125" spans="1:9" s="5" customFormat="1" ht="25.5" customHeight="1">
      <c r="A125" s="193"/>
      <c r="B125" s="190"/>
      <c r="C125" s="2" t="s">
        <v>68</v>
      </c>
      <c r="D125" s="9"/>
      <c r="E125" s="9"/>
      <c r="F125" s="9"/>
      <c r="G125" s="9"/>
      <c r="H125" s="9"/>
      <c r="I125" s="9"/>
    </row>
    <row r="126" spans="1:9" s="5" customFormat="1" ht="31.5" customHeight="1">
      <c r="A126" s="193"/>
      <c r="B126" s="190"/>
      <c r="C126" s="2" t="s">
        <v>12</v>
      </c>
      <c r="D126" s="7">
        <v>1842.7</v>
      </c>
      <c r="E126" s="7">
        <v>1842.7</v>
      </c>
      <c r="F126" s="7">
        <v>1842.7</v>
      </c>
      <c r="G126" s="7">
        <v>1842.7</v>
      </c>
      <c r="H126" s="7">
        <v>1842.7</v>
      </c>
      <c r="I126" s="7">
        <v>1842.7</v>
      </c>
    </row>
    <row r="127" spans="1:9" s="5" customFormat="1" ht="15">
      <c r="A127" s="193"/>
      <c r="B127" s="191"/>
      <c r="C127" s="2" t="s">
        <v>13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</row>
    <row r="128" spans="1:9" s="22" customFormat="1" ht="27.75" customHeight="1">
      <c r="A128" s="193" t="s">
        <v>66</v>
      </c>
      <c r="B128" s="189" t="s">
        <v>65</v>
      </c>
      <c r="C128" s="22" t="s">
        <v>8</v>
      </c>
      <c r="D128" s="34">
        <v>387</v>
      </c>
      <c r="E128" s="34">
        <v>387</v>
      </c>
      <c r="F128" s="34">
        <v>387</v>
      </c>
      <c r="G128" s="34">
        <v>387</v>
      </c>
      <c r="H128" s="34">
        <v>387</v>
      </c>
      <c r="I128" s="34">
        <v>387</v>
      </c>
    </row>
    <row r="129" spans="1:9" s="5" customFormat="1" ht="36" customHeight="1">
      <c r="A129" s="193"/>
      <c r="B129" s="190"/>
      <c r="C129" s="2" t="s">
        <v>67</v>
      </c>
      <c r="D129" s="9"/>
      <c r="E129" s="9"/>
      <c r="F129" s="9"/>
      <c r="G129" s="9"/>
      <c r="H129" s="9"/>
      <c r="I129" s="9"/>
    </row>
    <row r="130" spans="1:9" s="5" customFormat="1" ht="25.5" customHeight="1">
      <c r="A130" s="193"/>
      <c r="B130" s="190"/>
      <c r="C130" s="2" t="s">
        <v>68</v>
      </c>
      <c r="D130" s="9"/>
      <c r="E130" s="9"/>
      <c r="F130" s="9"/>
      <c r="G130" s="9"/>
      <c r="H130" s="9"/>
      <c r="I130" s="9"/>
    </row>
    <row r="131" spans="1:9" s="5" customFormat="1" ht="31.5" customHeight="1">
      <c r="A131" s="193"/>
      <c r="B131" s="190"/>
      <c r="C131" s="2" t="s">
        <v>12</v>
      </c>
      <c r="D131" s="7">
        <v>387</v>
      </c>
      <c r="E131" s="7">
        <v>387</v>
      </c>
      <c r="F131" s="7">
        <v>387</v>
      </c>
      <c r="G131" s="7">
        <v>387</v>
      </c>
      <c r="H131" s="7">
        <v>387</v>
      </c>
      <c r="I131" s="7">
        <v>387</v>
      </c>
    </row>
    <row r="132" spans="1:9" s="5" customFormat="1" ht="15">
      <c r="A132" s="193"/>
      <c r="B132" s="191"/>
      <c r="C132" s="2" t="s">
        <v>13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</row>
    <row r="133" spans="1:9" s="5" customFormat="1" ht="15.75">
      <c r="A133" s="188">
        <v>6</v>
      </c>
      <c r="B133" s="185" t="str">
        <f>1!B28</f>
        <v>Задача 6. Создание условий для занятия физической культурой и спортом</v>
      </c>
      <c r="C133" s="37" t="s">
        <v>8</v>
      </c>
      <c r="D133" s="45">
        <f aca="true" t="shared" si="15" ref="D133:I133">SUM(D134:D137)</f>
        <v>5370.6407</v>
      </c>
      <c r="E133" s="45">
        <f t="shared" si="15"/>
        <v>0</v>
      </c>
      <c r="F133" s="45">
        <f t="shared" si="15"/>
        <v>0</v>
      </c>
      <c r="G133" s="45">
        <f t="shared" si="15"/>
        <v>0</v>
      </c>
      <c r="H133" s="45">
        <f t="shared" si="15"/>
        <v>0</v>
      </c>
      <c r="I133" s="45">
        <f t="shared" si="15"/>
        <v>0</v>
      </c>
    </row>
    <row r="134" spans="1:9" s="5" customFormat="1" ht="45">
      <c r="A134" s="188"/>
      <c r="B134" s="186"/>
      <c r="C134" s="75" t="s">
        <v>67</v>
      </c>
      <c r="D134" s="208">
        <v>263.22789</v>
      </c>
      <c r="E134" s="76"/>
      <c r="F134" s="76"/>
      <c r="G134" s="76"/>
      <c r="H134" s="76"/>
      <c r="I134" s="76"/>
    </row>
    <row r="135" spans="1:9" s="5" customFormat="1" ht="30">
      <c r="A135" s="188"/>
      <c r="B135" s="186"/>
      <c r="C135" s="75" t="s">
        <v>68</v>
      </c>
      <c r="D135" s="76">
        <v>5000</v>
      </c>
      <c r="E135" s="76"/>
      <c r="F135" s="76"/>
      <c r="G135" s="76"/>
      <c r="H135" s="76"/>
      <c r="I135" s="76"/>
    </row>
    <row r="136" spans="1:9" s="5" customFormat="1" ht="30">
      <c r="A136" s="188"/>
      <c r="B136" s="186"/>
      <c r="C136" s="75" t="s">
        <v>12</v>
      </c>
      <c r="D136" s="208">
        <v>107.41281</v>
      </c>
      <c r="E136" s="78">
        <f aca="true" t="shared" si="16" ref="D136:I136">E141+E146</f>
        <v>0</v>
      </c>
      <c r="F136" s="78">
        <f t="shared" si="16"/>
        <v>0</v>
      </c>
      <c r="G136" s="78">
        <f t="shared" si="16"/>
        <v>0</v>
      </c>
      <c r="H136" s="78">
        <f t="shared" si="16"/>
        <v>0</v>
      </c>
      <c r="I136" s="78">
        <f t="shared" si="16"/>
        <v>0</v>
      </c>
    </row>
    <row r="137" spans="1:9" s="5" customFormat="1" ht="15">
      <c r="A137" s="188"/>
      <c r="B137" s="187"/>
      <c r="C137" s="75" t="s">
        <v>13</v>
      </c>
      <c r="D137" s="76">
        <v>0</v>
      </c>
      <c r="E137" s="76">
        <v>0</v>
      </c>
      <c r="F137" s="76">
        <v>0</v>
      </c>
      <c r="G137" s="76">
        <v>0</v>
      </c>
      <c r="H137" s="76">
        <v>0</v>
      </c>
      <c r="I137" s="76">
        <v>0</v>
      </c>
    </row>
    <row r="138" spans="1:9" s="5" customFormat="1" ht="15.75">
      <c r="A138" s="205"/>
      <c r="B138" s="206"/>
      <c r="C138" s="203"/>
      <c r="D138" s="207"/>
      <c r="E138" s="207"/>
      <c r="F138" s="207"/>
      <c r="G138" s="207"/>
      <c r="H138" s="207"/>
      <c r="I138" s="207"/>
    </row>
    <row r="139" spans="1:9" s="5" customFormat="1" ht="15.75">
      <c r="A139" s="205"/>
      <c r="B139" s="206"/>
      <c r="C139" s="203"/>
      <c r="D139" s="207"/>
      <c r="E139" s="207"/>
      <c r="F139" s="207"/>
      <c r="G139" s="207"/>
      <c r="H139" s="207"/>
      <c r="I139" s="207"/>
    </row>
    <row r="140" spans="1:9" s="5" customFormat="1" ht="15.75">
      <c r="A140" s="205"/>
      <c r="B140" s="206"/>
      <c r="C140" s="203"/>
      <c r="D140" s="207"/>
      <c r="E140" s="207"/>
      <c r="F140" s="207"/>
      <c r="G140" s="207"/>
      <c r="H140" s="207"/>
      <c r="I140" s="207"/>
    </row>
    <row r="145" spans="3:5" ht="15">
      <c r="C145" s="1" t="s">
        <v>72</v>
      </c>
      <c r="D145" s="58" t="s">
        <v>69</v>
      </c>
      <c r="E145" s="59">
        <v>280443.9</v>
      </c>
    </row>
    <row r="146" spans="4:5" ht="15">
      <c r="D146" s="58"/>
      <c r="E146" s="58"/>
    </row>
    <row r="147" spans="4:5" ht="15">
      <c r="D147" s="58" t="s">
        <v>70</v>
      </c>
      <c r="E147" s="60">
        <v>162473</v>
      </c>
    </row>
    <row r="148" spans="4:5" ht="15">
      <c r="D148" s="58" t="s">
        <v>71</v>
      </c>
      <c r="E148" s="58">
        <v>117970.9</v>
      </c>
    </row>
    <row r="150" spans="3:5" ht="15">
      <c r="C150" s="1" t="s">
        <v>73</v>
      </c>
      <c r="D150" s="58" t="s">
        <v>74</v>
      </c>
      <c r="E150" s="60">
        <v>15741</v>
      </c>
    </row>
    <row r="151" spans="4:5" ht="15">
      <c r="D151" s="58"/>
      <c r="E151" s="58"/>
    </row>
    <row r="152" spans="4:5" ht="15">
      <c r="D152" s="58" t="s">
        <v>71</v>
      </c>
      <c r="E152" s="58">
        <v>15741</v>
      </c>
    </row>
  </sheetData>
  <sheetProtection/>
  <mergeCells count="58">
    <mergeCell ref="A47:A51"/>
    <mergeCell ref="B47:B51"/>
    <mergeCell ref="A88:A92"/>
    <mergeCell ref="B88:B92"/>
    <mergeCell ref="A108:A112"/>
    <mergeCell ref="B108:B112"/>
    <mergeCell ref="A133:A137"/>
    <mergeCell ref="B133:B137"/>
    <mergeCell ref="A83:A87"/>
    <mergeCell ref="B83:B87"/>
    <mergeCell ref="A113:A117"/>
    <mergeCell ref="B113:B117"/>
    <mergeCell ref="F1:I1"/>
    <mergeCell ref="D8:I8"/>
    <mergeCell ref="C8:C9"/>
    <mergeCell ref="A3:I3"/>
    <mergeCell ref="B8:B9"/>
    <mergeCell ref="A8:A9"/>
    <mergeCell ref="A5:K5"/>
    <mergeCell ref="A6:K6"/>
    <mergeCell ref="B17:B21"/>
    <mergeCell ref="B22:B26"/>
    <mergeCell ref="A22:A26"/>
    <mergeCell ref="A17:A21"/>
    <mergeCell ref="A11:A14"/>
    <mergeCell ref="A27:A31"/>
    <mergeCell ref="B27:B31"/>
    <mergeCell ref="B11:B14"/>
    <mergeCell ref="A128:A132"/>
    <mergeCell ref="B128:B132"/>
    <mergeCell ref="B123:B127"/>
    <mergeCell ref="A123:A127"/>
    <mergeCell ref="B118:B122"/>
    <mergeCell ref="A118:A122"/>
    <mergeCell ref="B103:B107"/>
    <mergeCell ref="A103:A107"/>
    <mergeCell ref="B98:B102"/>
    <mergeCell ref="A98:A102"/>
    <mergeCell ref="B93:B97"/>
    <mergeCell ref="A93:A97"/>
    <mergeCell ref="B78:B82"/>
    <mergeCell ref="A78:A82"/>
    <mergeCell ref="B73:B77"/>
    <mergeCell ref="A73:A77"/>
    <mergeCell ref="B67:B72"/>
    <mergeCell ref="A67:A72"/>
    <mergeCell ref="B62:B66"/>
    <mergeCell ref="A62:A66"/>
    <mergeCell ref="B57:B61"/>
    <mergeCell ref="A57:A61"/>
    <mergeCell ref="B52:B56"/>
    <mergeCell ref="A52:A56"/>
    <mergeCell ref="B42:B46"/>
    <mergeCell ref="A42:A46"/>
    <mergeCell ref="B37:B41"/>
    <mergeCell ref="A37:A41"/>
    <mergeCell ref="B32:B36"/>
    <mergeCell ref="A32:A36"/>
  </mergeCells>
  <printOptions/>
  <pageMargins left="0.7480314960629921" right="0.17" top="0.984251968503937" bottom="0.984251968503937" header="0.5118110236220472" footer="0.5118110236220472"/>
  <pageSetup horizontalDpi="600" verticalDpi="600" orientation="landscape" paperSize="9" scale="79" r:id="rId1"/>
  <rowBreaks count="4" manualBreakCount="4">
    <brk id="31" max="8" man="1"/>
    <brk id="56" max="8" man="1"/>
    <brk id="75" max="8" man="1"/>
    <brk id="1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userpk</cp:lastModifiedBy>
  <cp:lastPrinted>2018-11-09T01:16:53Z</cp:lastPrinted>
  <dcterms:created xsi:type="dcterms:W3CDTF">2018-11-01T03:28:40Z</dcterms:created>
  <dcterms:modified xsi:type="dcterms:W3CDTF">2021-02-19T03:17:57Z</dcterms:modified>
  <cp:category/>
  <cp:version/>
  <cp:contentType/>
  <cp:contentStatus/>
</cp:coreProperties>
</file>